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712" yWindow="-72" windowWidth="14088" windowHeight="12888"/>
  </bookViews>
  <sheets>
    <sheet name="2019" sheetId="1" r:id="rId1"/>
  </sheets>
  <externalReferences>
    <externalReference r:id="rId2"/>
    <externalReference r:id="rId3"/>
  </externalReferences>
  <definedNames>
    <definedName name="_xlnm._FilterDatabase" localSheetId="0" hidden="1">'2019'!$A$9:$Q$9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'2019'!$8:$9</definedName>
  </definedNames>
  <calcPr calcId="145621"/>
</workbook>
</file>

<file path=xl/calcChain.xml><?xml version="1.0" encoding="utf-8"?>
<calcChain xmlns="http://schemas.openxmlformats.org/spreadsheetml/2006/main">
  <c r="G114" i="1" l="1"/>
  <c r="D114" i="1"/>
  <c r="G113" i="1"/>
  <c r="F113" i="1"/>
  <c r="D113" i="1"/>
  <c r="G112" i="1"/>
  <c r="F112" i="1"/>
  <c r="E112" i="1"/>
  <c r="D112" i="1"/>
  <c r="G111" i="1"/>
  <c r="F111" i="1"/>
  <c r="E111" i="1"/>
  <c r="D111" i="1"/>
  <c r="G110" i="1"/>
  <c r="F110" i="1"/>
  <c r="E110" i="1"/>
  <c r="D110" i="1"/>
  <c r="G109" i="1"/>
  <c r="F109" i="1"/>
  <c r="E109" i="1"/>
  <c r="D109" i="1"/>
  <c r="G108" i="1"/>
  <c r="F108" i="1"/>
  <c r="E108" i="1"/>
  <c r="D108" i="1"/>
  <c r="G107" i="1"/>
  <c r="F107" i="1"/>
  <c r="E107" i="1"/>
  <c r="D107" i="1"/>
  <c r="G106" i="1"/>
  <c r="D106" i="1"/>
  <c r="G105" i="1"/>
  <c r="F105" i="1"/>
  <c r="E105" i="1"/>
  <c r="D105" i="1"/>
  <c r="G104" i="1"/>
  <c r="F104" i="1"/>
  <c r="D104" i="1"/>
  <c r="G103" i="1"/>
  <c r="F103" i="1"/>
  <c r="E103" i="1"/>
  <c r="D103" i="1"/>
  <c r="G102" i="1"/>
  <c r="F102" i="1"/>
  <c r="E102" i="1"/>
  <c r="D102" i="1"/>
  <c r="D101" i="1"/>
  <c r="E101" i="1"/>
  <c r="F101" i="1"/>
  <c r="G101" i="1"/>
  <c r="D100" i="1"/>
  <c r="E100" i="1"/>
  <c r="F100" i="1"/>
  <c r="G100" i="1"/>
  <c r="D99" i="1"/>
  <c r="E99" i="1"/>
  <c r="F99" i="1"/>
  <c r="G99" i="1"/>
  <c r="G98" i="1"/>
  <c r="F98" i="1"/>
  <c r="E98" i="1"/>
  <c r="D98" i="1"/>
  <c r="D97" i="1"/>
  <c r="E97" i="1"/>
  <c r="F97" i="1"/>
  <c r="G97" i="1"/>
  <c r="G96" i="1"/>
  <c r="D96" i="1"/>
  <c r="E96" i="1"/>
  <c r="F96" i="1"/>
  <c r="D95" i="1"/>
  <c r="E95" i="1"/>
  <c r="F95" i="1"/>
  <c r="G95" i="1"/>
  <c r="G94" i="1"/>
  <c r="F94" i="1"/>
  <c r="E94" i="1"/>
  <c r="D94" i="1"/>
  <c r="G93" i="1"/>
  <c r="F93" i="1"/>
  <c r="E93" i="1"/>
  <c r="D93" i="1"/>
  <c r="G79" i="1" l="1"/>
  <c r="F79" i="1"/>
  <c r="E79" i="1"/>
  <c r="D79" i="1"/>
  <c r="G78" i="1"/>
  <c r="F78" i="1"/>
  <c r="E78" i="1"/>
  <c r="D78" i="1"/>
  <c r="G77" i="1"/>
  <c r="F77" i="1"/>
  <c r="E77" i="1"/>
  <c r="D77" i="1"/>
  <c r="G76" i="1"/>
  <c r="F76" i="1"/>
  <c r="E76" i="1"/>
  <c r="D76" i="1"/>
  <c r="G75" i="1"/>
  <c r="F75" i="1"/>
  <c r="E75" i="1"/>
  <c r="D75" i="1"/>
  <c r="G74" i="1"/>
  <c r="F74" i="1"/>
  <c r="E74" i="1"/>
  <c r="D74" i="1"/>
  <c r="G73" i="1"/>
  <c r="F73" i="1"/>
  <c r="E73" i="1"/>
  <c r="D73" i="1"/>
  <c r="G64" i="1"/>
  <c r="F64" i="1"/>
  <c r="E64" i="1"/>
  <c r="D64" i="1"/>
  <c r="G62" i="1"/>
  <c r="F62" i="1"/>
  <c r="E62" i="1"/>
  <c r="D62" i="1"/>
  <c r="G61" i="1"/>
  <c r="F61" i="1"/>
  <c r="E61" i="1"/>
  <c r="D61" i="1"/>
  <c r="G60" i="1"/>
  <c r="F60" i="1"/>
  <c r="E60" i="1"/>
  <c r="D60" i="1"/>
  <c r="G59" i="1"/>
  <c r="F59" i="1"/>
  <c r="E59" i="1"/>
  <c r="D59" i="1"/>
  <c r="G58" i="1"/>
  <c r="F58" i="1"/>
  <c r="E58" i="1"/>
  <c r="D58" i="1"/>
  <c r="G57" i="1"/>
  <c r="F57" i="1"/>
  <c r="E57" i="1"/>
  <c r="D57" i="1"/>
  <c r="G56" i="1"/>
  <c r="F56" i="1"/>
  <c r="E56" i="1"/>
  <c r="D56" i="1"/>
  <c r="G47" i="1"/>
  <c r="F47" i="1"/>
  <c r="E47" i="1"/>
  <c r="D47" i="1"/>
  <c r="G91" i="1" l="1"/>
  <c r="F91" i="1"/>
  <c r="E91" i="1"/>
  <c r="D91" i="1"/>
  <c r="G90" i="1"/>
  <c r="F90" i="1"/>
  <c r="E90" i="1"/>
  <c r="D90" i="1"/>
  <c r="G13" i="1"/>
  <c r="F13" i="1"/>
  <c r="E13" i="1"/>
  <c r="D13" i="1"/>
  <c r="G44" i="1" l="1"/>
  <c r="F44" i="1"/>
  <c r="E44" i="1"/>
  <c r="D44" i="1"/>
  <c r="G43" i="1"/>
  <c r="F43" i="1"/>
  <c r="E43" i="1"/>
  <c r="D43" i="1"/>
  <c r="G42" i="1"/>
  <c r="F42" i="1"/>
  <c r="E42" i="1"/>
  <c r="D42" i="1"/>
  <c r="G41" i="1"/>
  <c r="F41" i="1"/>
  <c r="E41" i="1"/>
  <c r="D41" i="1"/>
  <c r="G40" i="1"/>
  <c r="F40" i="1"/>
  <c r="E40" i="1"/>
  <c r="D40" i="1"/>
  <c r="G39" i="1"/>
  <c r="F39" i="1"/>
  <c r="E39" i="1"/>
  <c r="D39" i="1"/>
  <c r="G38" i="1"/>
  <c r="F38" i="1"/>
  <c r="E38" i="1"/>
  <c r="D38" i="1"/>
  <c r="G37" i="1"/>
  <c r="F37" i="1"/>
  <c r="E37" i="1"/>
  <c r="D37" i="1"/>
  <c r="G36" i="1"/>
  <c r="F36" i="1"/>
  <c r="E36" i="1"/>
  <c r="D36" i="1"/>
  <c r="G35" i="1"/>
  <c r="F35" i="1"/>
  <c r="E35" i="1"/>
  <c r="D35" i="1"/>
  <c r="G34" i="1"/>
  <c r="F34" i="1"/>
  <c r="E34" i="1"/>
  <c r="D34" i="1"/>
  <c r="G33" i="1"/>
  <c r="F33" i="1"/>
  <c r="E33" i="1"/>
  <c r="D33" i="1"/>
  <c r="G32" i="1"/>
  <c r="F32" i="1"/>
  <c r="E32" i="1"/>
  <c r="D32" i="1"/>
  <c r="G31" i="1"/>
  <c r="F31" i="1"/>
  <c r="E31" i="1"/>
  <c r="D31" i="1"/>
  <c r="C88" i="1" l="1"/>
  <c r="D88" i="1" s="1"/>
  <c r="C87" i="1"/>
  <c r="F87" i="1" s="1"/>
  <c r="G87" i="1" l="1"/>
  <c r="D87" i="1"/>
  <c r="E87" i="1"/>
  <c r="F15" i="1"/>
  <c r="F83" i="1" l="1"/>
  <c r="F84" i="1"/>
  <c r="D25" i="1"/>
  <c r="E25" i="1"/>
  <c r="F25" i="1"/>
  <c r="G25" i="1"/>
  <c r="D27" i="1"/>
  <c r="G18" i="1" l="1"/>
  <c r="F18" i="1"/>
  <c r="E18" i="1"/>
  <c r="D18" i="1"/>
  <c r="F88" i="1" l="1"/>
  <c r="G88" i="1"/>
  <c r="F85" i="1"/>
  <c r="E85" i="1"/>
  <c r="D85" i="1"/>
  <c r="G85" i="1"/>
  <c r="D84" i="1"/>
  <c r="E83" i="1"/>
  <c r="F82" i="1"/>
  <c r="G28" i="1"/>
  <c r="F28" i="1"/>
  <c r="E28" i="1"/>
  <c r="D28" i="1"/>
  <c r="G27" i="1"/>
  <c r="F27" i="1"/>
  <c r="E27" i="1"/>
  <c r="G26" i="1"/>
  <c r="F26" i="1"/>
  <c r="E26" i="1"/>
  <c r="D26" i="1"/>
  <c r="G24" i="1"/>
  <c r="F24" i="1"/>
  <c r="E24" i="1"/>
  <c r="D24" i="1"/>
  <c r="G23" i="1"/>
  <c r="F23" i="1"/>
  <c r="E23" i="1"/>
  <c r="D23" i="1"/>
  <c r="G22" i="1"/>
  <c r="F22" i="1"/>
  <c r="E22" i="1"/>
  <c r="D22" i="1"/>
  <c r="G21" i="1"/>
  <c r="F21" i="1"/>
  <c r="E21" i="1"/>
  <c r="D21" i="1"/>
  <c r="G20" i="1"/>
  <c r="F20" i="1"/>
  <c r="E20" i="1"/>
  <c r="D20" i="1"/>
  <c r="G19" i="1"/>
  <c r="F19" i="1"/>
  <c r="E19" i="1"/>
  <c r="D19" i="1"/>
  <c r="G17" i="1"/>
  <c r="F17" i="1"/>
  <c r="E17" i="1"/>
  <c r="D17" i="1"/>
  <c r="G16" i="1"/>
  <c r="F16" i="1"/>
  <c r="E16" i="1"/>
  <c r="D16" i="1"/>
  <c r="G15" i="1"/>
  <c r="E15" i="1"/>
  <c r="D15" i="1"/>
  <c r="G11" i="1"/>
  <c r="F11" i="1"/>
  <c r="E11" i="1"/>
  <c r="D11" i="1"/>
  <c r="D82" i="1" l="1"/>
  <c r="E82" i="1"/>
  <c r="E88" i="1"/>
  <c r="E114" i="1"/>
  <c r="F114" i="1"/>
  <c r="E113" i="1"/>
  <c r="E106" i="1"/>
  <c r="F106" i="1"/>
  <c r="E104" i="1"/>
  <c r="G84" i="1"/>
  <c r="G82" i="1"/>
  <c r="E84" i="1"/>
  <c r="G83" i="1"/>
  <c r="D83" i="1"/>
</calcChain>
</file>

<file path=xl/sharedStrings.xml><?xml version="1.0" encoding="utf-8"?>
<sst xmlns="http://schemas.openxmlformats.org/spreadsheetml/2006/main" count="160" uniqueCount="88">
  <si>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 </t>
  </si>
  <si>
    <t>руб.</t>
  </si>
  <si>
    <t>№ п/п</t>
  </si>
  <si>
    <t>Наименование</t>
  </si>
  <si>
    <t>Базовый тариф</t>
  </si>
  <si>
    <t xml:space="preserve"> 1 районная группа</t>
  </si>
  <si>
    <t xml:space="preserve"> 2 районная группа</t>
  </si>
  <si>
    <t xml:space="preserve"> 3 районная группа</t>
  </si>
  <si>
    <t xml:space="preserve"> 4 районная группа</t>
  </si>
  <si>
    <t xml:space="preserve">Законченный случай диспансеризации детей-сирот, детей, оставшихся без попечения родителей, в том числе усыновленных (удочеренных), принятых под опеку (попечительство), в приемную или патронатную семью, прибывающих в стационарных учреждениях детей-сирот и детей, находящихся в трудной жизненной ситуации: </t>
  </si>
  <si>
    <t>0-17</t>
  </si>
  <si>
    <t xml:space="preserve">Законченный случай I этапа диспансеризации определенных групп  взрослого населения: </t>
  </si>
  <si>
    <t>Мужчины 21,24,27,30,33</t>
  </si>
  <si>
    <t xml:space="preserve"> Мужчины 51</t>
  </si>
  <si>
    <t>Женщины 30, 33, 36</t>
  </si>
  <si>
    <t>Женщины 39,42</t>
  </si>
  <si>
    <t>Законченный случай II этапа диспансеризации определенных групп  взрослого населения :</t>
  </si>
  <si>
    <t>Мужчины 21 – 42 года</t>
  </si>
  <si>
    <t>Мужчины 45 и старше</t>
  </si>
  <si>
    <t>Женщины 21 – 42 года</t>
  </si>
  <si>
    <t>Женщины 45 и старше</t>
  </si>
  <si>
    <t>Законченный случай профилактических медицинских осмотров лиц старше 18 лет:</t>
  </si>
  <si>
    <t xml:space="preserve">Мужчины </t>
  </si>
  <si>
    <t xml:space="preserve">Женщины </t>
  </si>
  <si>
    <t>Законченный случай профилактических медицинских осмотров несовершеннолетних:</t>
  </si>
  <si>
    <t>Новорожденный, 2,4,5,6,7,8,9,10,11 месяцев,
1 год 3 месяца, 1 год 6 месяцев
 мальчики</t>
  </si>
  <si>
    <t>Мальчики 1 месяц</t>
  </si>
  <si>
    <t>Девочки 1 месяц</t>
  </si>
  <si>
    <t>Мальчики 3 месяца</t>
  </si>
  <si>
    <t>Девочки 3 месяца</t>
  </si>
  <si>
    <t>Мальчики 12 месяцев</t>
  </si>
  <si>
    <t>Девочки 12 месяцев</t>
  </si>
  <si>
    <t>Мальчики 2,4,5,8,9,11,12,13 лет</t>
  </si>
  <si>
    <t>Девочки 2,4,5,8,9,11,12,13 лет</t>
  </si>
  <si>
    <t>Мальчики 3 года</t>
  </si>
  <si>
    <t>Девочки 3 года</t>
  </si>
  <si>
    <t>Мальчики 6 лет</t>
  </si>
  <si>
    <t>Девочки 6 лет</t>
  </si>
  <si>
    <t>Мальчики 7 лет</t>
  </si>
  <si>
    <t>Девочки 7 лет</t>
  </si>
  <si>
    <t>Мальчики 10 лет</t>
  </si>
  <si>
    <t>Девочки 10 лет</t>
  </si>
  <si>
    <t>Мальчики 14 лет</t>
  </si>
  <si>
    <t>Девочки 14 лет</t>
  </si>
  <si>
    <t>Мальчики 15,16,17 лет</t>
  </si>
  <si>
    <t>Девочки 15,16,17 лет</t>
  </si>
  <si>
    <t>Мужчины 36,39,42,48, 54, 87,90,93,96,99</t>
  </si>
  <si>
    <t>Мужчины 60, 66, 72, 75, 78, 81, 84</t>
  </si>
  <si>
    <t xml:space="preserve"> Мужчины 45, 57</t>
  </si>
  <si>
    <t>Мужчины 63, 69</t>
  </si>
  <si>
    <t>Женщины 87, 90, 93, 96, 99</t>
  </si>
  <si>
    <t>Женщины 21, 24, 27</t>
  </si>
  <si>
    <t>Женщины 72, 75,78, 81, 84</t>
  </si>
  <si>
    <t>Женщины 63, 66, 69</t>
  </si>
  <si>
    <t>Женщины 45, 48, 51, 54, 57</t>
  </si>
  <si>
    <t>Женщины 60</t>
  </si>
  <si>
    <t>Новорожденный, 2,4,5,6,7,8,9,10,11 месяцев,
1 год 3 месяца, 1 год 6 месяцев,
девочки</t>
  </si>
  <si>
    <t>2.1</t>
  </si>
  <si>
    <t xml:space="preserve"> 2.2</t>
  </si>
  <si>
    <t xml:space="preserve"> 2.3</t>
  </si>
  <si>
    <t xml:space="preserve">Законченный случай диспансеризации детей-сирот, детей, оставшихся без попечения родителей, в том числе усыновленных (удочеренных), принятых под опеку (попечительство), в приемную или патронатную семью, прибывающих в стационарных учреждениях детей-сирот и детей, находящихся в трудной жизненной ситуации, проводимой мобильными медицинскими бригадами </t>
  </si>
  <si>
    <t>1.1</t>
  </si>
  <si>
    <t>Законченный случай профилактических медицинских осмотров лиц старше 18 лет, проводимых мобильными медицинскими бригадами</t>
  </si>
  <si>
    <t xml:space="preserve"> 4.1</t>
  </si>
  <si>
    <t>Прием (осмотр) врачом-терапевтом по завершению исследований первого этапа диспансеризации, проводимых с периодичностью 1 раз в 3 года, включая:</t>
  </si>
  <si>
    <t>*Опрос (анкетирование)</t>
  </si>
  <si>
    <t>*Антропометрия</t>
  </si>
  <si>
    <t>*Измерение артериального давления</t>
  </si>
  <si>
    <t>*Определение относительного сердечно-сосудистого риска</t>
  </si>
  <si>
    <t>*Определение абсолютного сердечно-сосудистого риска</t>
  </si>
  <si>
    <t>*Индивидуальное профилактическое консультирование</t>
  </si>
  <si>
    <t>*Определение уровня общего холестерина в крови</t>
  </si>
  <si>
    <t>*Определение уровня глюкозы в крови натощак</t>
  </si>
  <si>
    <t>Электрокардиография в покое</t>
  </si>
  <si>
    <t>Флюорография легких</t>
  </si>
  <si>
    <t>Исследование кала на скрытую кровь иммунохимическим методом</t>
  </si>
  <si>
    <t>Определение простат-специфического антигена (ПСА) в крови</t>
  </si>
  <si>
    <t>Измерение внутриглазного давления</t>
  </si>
  <si>
    <t>Маммография обеих молочных желез в двух проекциях</t>
  </si>
  <si>
    <t>Осмотр фельдшером (акушеркой), взятие мазка с шейки матки, цитологическое исследование мазка с шейки матки</t>
  </si>
  <si>
    <t>-</t>
  </si>
  <si>
    <t xml:space="preserve">Отдельные медицинские услуги, оказываемые в рамках 1 этапа диспансеризации определенных групп взрослого населения (ранее выполненные  медицинские мероприятия  составляют более 15%  от объема диспансеризации): </t>
  </si>
  <si>
    <t>Законченный случай I этапа диспансеризации определенных групп  взрослого населения, проводимой мобильными медицинскими бригадами :</t>
  </si>
  <si>
    <r>
      <t xml:space="preserve">Отдельные медицинские услуги, оказываемые в рамках 1 этапа диспансеризации определенных групп взрослого населения, </t>
    </r>
    <r>
      <rPr>
        <b/>
        <sz val="11"/>
        <rFont val="Times New Roman"/>
        <family val="1"/>
        <charset val="204"/>
      </rPr>
      <t>проводимой мобильными медицинскими бригадами</t>
    </r>
    <r>
      <rPr>
        <sz val="11"/>
        <rFont val="Times New Roman"/>
        <family val="1"/>
        <charset val="204"/>
      </rPr>
      <t xml:space="preserve"> (ранее выполненные  медицинские мероприятия  составляют более 15%  от объема диспансеризации):</t>
    </r>
  </si>
  <si>
    <t>Тарифы на оплату медицинской помощи</t>
  </si>
  <si>
    <t>Приложение 4</t>
  </si>
  <si>
    <t>к Дополнительному соглашению от 05.02.2019 № 1</t>
  </si>
  <si>
    <t xml:space="preserve">Приложение № 6
к Соглашению о тарифах на 2019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</si>
</sst>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_-* #,##0.00_р_._-;\-* #,##0.0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0" fontId="12" fillId="0" borderId="0"/>
    <xf numFmtId="0" fontId="6" fillId="0" borderId="0"/>
    <xf numFmtId="0" fontId="13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 applyFill="0" applyBorder="0" applyProtection="0">
      <alignment wrapText="1"/>
      <protection locked="0"/>
    </xf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center" wrapText="1"/>
    </xf>
    <xf numFmtId="0" fontId="1" fillId="0" borderId="0" xfId="1" applyFont="1" applyFill="1" applyAlignment="1">
      <alignment horizontal="right" wrapText="1"/>
    </xf>
    <xf numFmtId="0" fontId="4" fillId="0" borderId="0" xfId="1" applyFont="1" applyFill="1" applyAlignment="1">
      <alignment horizontal="left" vertical="top" wrapText="1"/>
    </xf>
    <xf numFmtId="0" fontId="8" fillId="0" borderId="0" xfId="2" applyFont="1" applyFill="1" applyAlignment="1">
      <alignment horizontal="left" vertical="top" wrapText="1"/>
    </xf>
    <xf numFmtId="164" fontId="3" fillId="0" borderId="7" xfId="2" applyNumberFormat="1" applyFont="1" applyFill="1" applyBorder="1" applyAlignment="1">
      <alignment horizontal="center" vertical="center" wrapText="1"/>
    </xf>
    <xf numFmtId="164" fontId="3" fillId="0" borderId="8" xfId="2" applyNumberFormat="1" applyFont="1" applyFill="1" applyBorder="1" applyAlignment="1">
      <alignment horizontal="center" vertical="center" wrapText="1"/>
    </xf>
    <xf numFmtId="164" fontId="3" fillId="0" borderId="9" xfId="2" applyNumberFormat="1" applyFont="1" applyFill="1" applyBorder="1" applyAlignment="1">
      <alignment horizontal="center" vertical="center" wrapText="1"/>
    </xf>
    <xf numFmtId="0" fontId="11" fillId="0" borderId="0" xfId="2" applyFont="1" applyFill="1" applyAlignment="1">
      <alignment horizontal="left" vertical="top" wrapText="1"/>
    </xf>
    <xf numFmtId="0" fontId="3" fillId="0" borderId="15" xfId="2" applyFont="1" applyFill="1" applyBorder="1" applyAlignment="1">
      <alignment horizontal="left" vertical="center"/>
    </xf>
    <xf numFmtId="4" fontId="3" fillId="0" borderId="15" xfId="2" applyNumberFormat="1" applyFont="1" applyFill="1" applyBorder="1" applyAlignment="1">
      <alignment horizontal="center" vertical="center" wrapText="1"/>
    </xf>
    <xf numFmtId="4" fontId="3" fillId="0" borderId="16" xfId="2" applyNumberFormat="1" applyFont="1" applyFill="1" applyBorder="1" applyAlignment="1">
      <alignment horizontal="center" vertical="center" wrapText="1"/>
    </xf>
    <xf numFmtId="0" fontId="3" fillId="0" borderId="21" xfId="2" applyFont="1" applyFill="1" applyBorder="1" applyAlignment="1">
      <alignment horizontal="left" vertical="center"/>
    </xf>
    <xf numFmtId="4" fontId="3" fillId="0" borderId="21" xfId="2" applyNumberFormat="1" applyFont="1" applyFill="1" applyBorder="1" applyAlignment="1">
      <alignment horizontal="center" vertical="center" wrapText="1"/>
    </xf>
    <xf numFmtId="4" fontId="3" fillId="0" borderId="26" xfId="2" applyNumberFormat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left" vertical="top" wrapText="1"/>
    </xf>
    <xf numFmtId="0" fontId="14" fillId="0" borderId="7" xfId="1" applyFont="1" applyFill="1" applyBorder="1" applyAlignment="1">
      <alignment horizontal="left" vertical="top" wrapText="1"/>
    </xf>
    <xf numFmtId="0" fontId="3" fillId="0" borderId="14" xfId="2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20" xfId="2" applyFont="1" applyFill="1" applyBorder="1" applyAlignment="1">
      <alignment horizontal="center" vertical="center" wrapText="1"/>
    </xf>
    <xf numFmtId="4" fontId="7" fillId="0" borderId="15" xfId="1" applyNumberFormat="1" applyFont="1" applyFill="1" applyBorder="1" applyAlignment="1">
      <alignment horizontal="center" vertical="center" wrapText="1"/>
    </xf>
    <xf numFmtId="4" fontId="7" fillId="0" borderId="16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wrapText="1"/>
    </xf>
    <xf numFmtId="4" fontId="4" fillId="0" borderId="0" xfId="1" applyNumberFormat="1" applyFont="1" applyFill="1" applyAlignment="1">
      <alignment horizontal="left" vertical="top" wrapText="1"/>
    </xf>
    <xf numFmtId="4" fontId="8" fillId="0" borderId="0" xfId="2" applyNumberFormat="1" applyFont="1" applyFill="1" applyAlignment="1">
      <alignment horizontal="left" vertical="top" wrapText="1"/>
    </xf>
    <xf numFmtId="4" fontId="0" fillId="0" borderId="0" xfId="0" applyNumberFormat="1" applyFill="1"/>
    <xf numFmtId="49" fontId="9" fillId="0" borderId="14" xfId="1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/>
    <xf numFmtId="0" fontId="10" fillId="0" borderId="0" xfId="0" applyFont="1" applyFill="1"/>
    <xf numFmtId="0" fontId="7" fillId="0" borderId="15" xfId="1" applyFont="1" applyFill="1" applyBorder="1" applyAlignment="1">
      <alignment wrapText="1"/>
    </xf>
    <xf numFmtId="0" fontId="8" fillId="0" borderId="14" xfId="2" applyFont="1" applyFill="1" applyBorder="1" applyAlignment="1">
      <alignment horizontal="left" vertical="top" wrapText="1"/>
    </xf>
    <xf numFmtId="0" fontId="8" fillId="0" borderId="15" xfId="2" applyFont="1" applyFill="1" applyBorder="1" applyAlignment="1">
      <alignment horizontal="center" vertical="top" wrapText="1"/>
    </xf>
    <xf numFmtId="4" fontId="5" fillId="0" borderId="15" xfId="2" applyNumberFormat="1" applyFont="1" applyFill="1" applyBorder="1" applyAlignment="1">
      <alignment horizontal="center" vertical="center" wrapText="1"/>
    </xf>
    <xf numFmtId="4" fontId="5" fillId="0" borderId="16" xfId="2" applyNumberFormat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0" fontId="8" fillId="0" borderId="14" xfId="2" applyFont="1" applyFill="1" applyBorder="1" applyAlignment="1">
      <alignment horizontal="center" wrapText="1"/>
    </xf>
    <xf numFmtId="0" fontId="5" fillId="0" borderId="15" xfId="0" applyFont="1" applyFill="1" applyBorder="1" applyAlignment="1">
      <alignment horizontal="center" vertical="center"/>
    </xf>
    <xf numFmtId="4" fontId="5" fillId="0" borderId="15" xfId="0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9" fillId="0" borderId="14" xfId="1" applyFont="1" applyFill="1" applyBorder="1" applyAlignment="1">
      <alignment horizontal="center" vertical="center" wrapText="1"/>
    </xf>
    <xf numFmtId="0" fontId="7" fillId="0" borderId="15" xfId="1" applyFont="1" applyFill="1" applyBorder="1"/>
    <xf numFmtId="0" fontId="9" fillId="0" borderId="20" xfId="1" applyFont="1" applyFill="1" applyBorder="1" applyAlignment="1">
      <alignment horizontal="center" vertical="center" wrapText="1"/>
    </xf>
    <xf numFmtId="0" fontId="7" fillId="0" borderId="21" xfId="1" applyFont="1" applyFill="1" applyBorder="1"/>
    <xf numFmtId="4" fontId="7" fillId="0" borderId="21" xfId="1" applyNumberFormat="1" applyFont="1" applyFill="1" applyBorder="1" applyAlignment="1">
      <alignment horizontal="center" vertical="center" wrapText="1"/>
    </xf>
    <xf numFmtId="0" fontId="3" fillId="0" borderId="22" xfId="2" applyFont="1" applyFill="1" applyBorder="1" applyAlignment="1">
      <alignment horizontal="center" vertical="center" wrapText="1"/>
    </xf>
    <xf numFmtId="0" fontId="3" fillId="0" borderId="15" xfId="2" applyFont="1" applyFill="1" applyBorder="1" applyAlignment="1">
      <alignment horizontal="left" vertical="center" wrapText="1"/>
    </xf>
    <xf numFmtId="0" fontId="17" fillId="0" borderId="10" xfId="2" applyFont="1" applyFill="1" applyBorder="1" applyAlignment="1">
      <alignment horizontal="center" vertical="center" wrapText="1"/>
    </xf>
    <xf numFmtId="0" fontId="0" fillId="0" borderId="0" xfId="0" applyFont="1" applyFill="1"/>
    <xf numFmtId="0" fontId="5" fillId="0" borderId="15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/>
    </xf>
    <xf numFmtId="0" fontId="5" fillId="0" borderId="15" xfId="0" applyFont="1" applyFill="1" applyBorder="1" applyAlignment="1">
      <alignment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9" fontId="7" fillId="0" borderId="2" xfId="3" applyFont="1" applyFill="1" applyBorder="1" applyAlignment="1">
      <alignment horizontal="center" vertical="center" wrapText="1"/>
    </xf>
    <xf numFmtId="9" fontId="7" fillId="0" borderId="7" xfId="3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top" wrapText="1"/>
    </xf>
    <xf numFmtId="0" fontId="5" fillId="0" borderId="4" xfId="2" applyFont="1" applyFill="1" applyBorder="1" applyAlignment="1">
      <alignment horizontal="center" vertical="top" wrapText="1"/>
    </xf>
    <xf numFmtId="0" fontId="5" fillId="0" borderId="5" xfId="2" applyFont="1" applyFill="1" applyBorder="1" applyAlignment="1">
      <alignment horizontal="center" vertical="top" wrapText="1"/>
    </xf>
    <xf numFmtId="0" fontId="3" fillId="0" borderId="23" xfId="2" applyFont="1" applyFill="1" applyBorder="1" applyAlignment="1">
      <alignment horizontal="center" vertical="center" wrapText="1"/>
    </xf>
    <xf numFmtId="0" fontId="3" fillId="0" borderId="24" xfId="2" applyFont="1" applyFill="1" applyBorder="1" applyAlignment="1">
      <alignment horizontal="center" vertical="center" wrapText="1"/>
    </xf>
    <xf numFmtId="0" fontId="3" fillId="0" borderId="25" xfId="2" applyFont="1" applyFill="1" applyBorder="1" applyAlignment="1">
      <alignment horizontal="center" vertical="center" wrapText="1"/>
    </xf>
    <xf numFmtId="0" fontId="3" fillId="0" borderId="17" xfId="2" applyFont="1" applyFill="1" applyBorder="1" applyAlignment="1">
      <alignment horizontal="left" vertical="center" wrapText="1"/>
    </xf>
    <xf numFmtId="0" fontId="3" fillId="0" borderId="18" xfId="2" applyFont="1" applyFill="1" applyBorder="1" applyAlignment="1">
      <alignment horizontal="left" vertical="center" wrapText="1"/>
    </xf>
    <xf numFmtId="0" fontId="3" fillId="0" borderId="19" xfId="2" applyFont="1" applyFill="1" applyBorder="1" applyAlignment="1">
      <alignment horizontal="left" vertical="center" wrapText="1"/>
    </xf>
    <xf numFmtId="0" fontId="3" fillId="0" borderId="23" xfId="2" applyFont="1" applyFill="1" applyBorder="1" applyAlignment="1">
      <alignment horizontal="left" vertical="center" wrapText="1"/>
    </xf>
    <xf numFmtId="0" fontId="3" fillId="0" borderId="24" xfId="2" applyFont="1" applyFill="1" applyBorder="1" applyAlignment="1">
      <alignment horizontal="left" vertical="center" wrapText="1"/>
    </xf>
    <xf numFmtId="0" fontId="3" fillId="0" borderId="25" xfId="2" applyFont="1" applyFill="1" applyBorder="1" applyAlignment="1">
      <alignment horizontal="left" vertical="center" wrapText="1"/>
    </xf>
    <xf numFmtId="0" fontId="7" fillId="0" borderId="17" xfId="1" applyFont="1" applyFill="1" applyBorder="1" applyAlignment="1">
      <alignment horizontal="center" wrapText="1"/>
    </xf>
    <xf numFmtId="0" fontId="7" fillId="0" borderId="18" xfId="1" applyFont="1" applyFill="1" applyBorder="1" applyAlignment="1">
      <alignment horizontal="center" wrapText="1"/>
    </xf>
    <xf numFmtId="0" fontId="7" fillId="0" borderId="19" xfId="1" applyFont="1" applyFill="1" applyBorder="1" applyAlignment="1">
      <alignment horizontal="center" wrapText="1"/>
    </xf>
    <xf numFmtId="0" fontId="5" fillId="0" borderId="17" xfId="1" applyFont="1" applyFill="1" applyBorder="1" applyAlignment="1">
      <alignment horizontal="left" vertical="center" wrapText="1"/>
    </xf>
    <xf numFmtId="0" fontId="5" fillId="0" borderId="18" xfId="1" applyFont="1" applyFill="1" applyBorder="1" applyAlignment="1">
      <alignment horizontal="left" vertical="center" wrapText="1"/>
    </xf>
    <xf numFmtId="0" fontId="5" fillId="0" borderId="19" xfId="1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right"/>
    </xf>
    <xf numFmtId="0" fontId="0" fillId="0" borderId="0" xfId="0" applyFont="1" applyFill="1" applyAlignment="1">
      <alignment horizontal="right" wrapText="1"/>
    </xf>
    <xf numFmtId="0" fontId="5" fillId="0" borderId="17" xfId="1" applyFont="1" applyFill="1" applyBorder="1" applyAlignment="1">
      <alignment horizontal="left" vertical="center"/>
    </xf>
    <xf numFmtId="0" fontId="5" fillId="0" borderId="18" xfId="1" applyFont="1" applyFill="1" applyBorder="1" applyAlignment="1">
      <alignment horizontal="left" vertical="center"/>
    </xf>
    <xf numFmtId="0" fontId="5" fillId="0" borderId="19" xfId="1" applyFont="1" applyFill="1" applyBorder="1" applyAlignment="1">
      <alignment horizontal="left" vertical="center"/>
    </xf>
    <xf numFmtId="0" fontId="3" fillId="0" borderId="11" xfId="2" applyFont="1" applyFill="1" applyBorder="1" applyAlignment="1">
      <alignment horizontal="center" vertical="center" wrapText="1"/>
    </xf>
    <xf numFmtId="0" fontId="3" fillId="0" borderId="12" xfId="2" applyFont="1" applyFill="1" applyBorder="1" applyAlignment="1">
      <alignment horizontal="center" vertical="center" wrapText="1"/>
    </xf>
    <xf numFmtId="0" fontId="3" fillId="0" borderId="13" xfId="2" applyFont="1" applyFill="1" applyBorder="1" applyAlignment="1">
      <alignment horizontal="center" vertical="center" wrapText="1"/>
    </xf>
    <xf numFmtId="0" fontId="7" fillId="0" borderId="17" xfId="1" applyFont="1" applyFill="1" applyBorder="1" applyAlignment="1">
      <alignment horizontal="left" vertical="center" wrapText="1"/>
    </xf>
    <xf numFmtId="0" fontId="7" fillId="0" borderId="18" xfId="1" applyFont="1" applyFill="1" applyBorder="1" applyAlignment="1">
      <alignment horizontal="left" vertical="center" wrapText="1"/>
    </xf>
    <xf numFmtId="0" fontId="7" fillId="0" borderId="19" xfId="1" applyFont="1" applyFill="1" applyBorder="1" applyAlignment="1">
      <alignment horizontal="left" vertical="center" wrapText="1"/>
    </xf>
    <xf numFmtId="0" fontId="16" fillId="0" borderId="0" xfId="1" applyFont="1" applyFill="1" applyBorder="1" applyAlignment="1">
      <alignment horizontal="center" wrapText="1"/>
    </xf>
    <xf numFmtId="0" fontId="15" fillId="0" borderId="0" xfId="1" applyFont="1" applyFill="1" applyBorder="1" applyAlignment="1">
      <alignment horizontal="right" vertical="top" wrapText="1"/>
    </xf>
  </cellXfs>
  <cellStyles count="48">
    <cellStyle name="Обычный" xfId="0" builtinId="0"/>
    <cellStyle name="Обычный 2" xfId="4"/>
    <cellStyle name="Обычный 2 2" xfId="5"/>
    <cellStyle name="Обычный 2 3" xfId="6"/>
    <cellStyle name="Обычный 3" xfId="7"/>
    <cellStyle name="Обычный 3 2" xfId="8"/>
    <cellStyle name="Обычный 3 2 2" xfId="9"/>
    <cellStyle name="Обычный 3 3" xfId="10"/>
    <cellStyle name="Обычный 3 3 2" xfId="1"/>
    <cellStyle name="Обычный 3 4" xfId="2"/>
    <cellStyle name="Обычный 3 5" xfId="11"/>
    <cellStyle name="Обычный 4" xfId="12"/>
    <cellStyle name="Обычный 5" xfId="13"/>
    <cellStyle name="Обычный Лена" xfId="14"/>
    <cellStyle name="Процентный 2" xfId="3"/>
    <cellStyle name="Финансовый 10" xfId="15"/>
    <cellStyle name="Финансовый 11" xfId="16"/>
    <cellStyle name="Финансовый 12" xfId="17"/>
    <cellStyle name="Финансовый 13" xfId="18"/>
    <cellStyle name="Финансовый 14" xfId="19"/>
    <cellStyle name="Финансовый 15" xfId="20"/>
    <cellStyle name="Финансовый 16" xfId="21"/>
    <cellStyle name="Финансовый 17" xfId="22"/>
    <cellStyle name="Финансовый 18" xfId="23"/>
    <cellStyle name="Финансовый 19" xfId="24"/>
    <cellStyle name="Финансовый 2" xfId="25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36"/>
    <cellStyle name="Финансовый 3 2" xfId="37"/>
    <cellStyle name="Финансовый 30" xfId="38"/>
    <cellStyle name="Финансовый 31" xfId="39"/>
    <cellStyle name="Финансовый 32" xfId="40"/>
    <cellStyle name="Финансовый 33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0"/>
  <sheetViews>
    <sheetView tabSelected="1" topLeftCell="B84" zoomScale="115" zoomScaleNormal="115" zoomScaleSheetLayoutView="115" workbookViewId="0">
      <selection activeCell="K88" sqref="K88"/>
    </sheetView>
  </sheetViews>
  <sheetFormatPr defaultColWidth="9.109375" defaultRowHeight="14.4" x14ac:dyDescent="0.3"/>
  <cols>
    <col min="1" max="1" width="6.109375" style="20" customWidth="1"/>
    <col min="2" max="2" width="37.109375" style="20" customWidth="1"/>
    <col min="3" max="3" width="10" style="20" customWidth="1"/>
    <col min="4" max="4" width="11.5546875" style="20" customWidth="1"/>
    <col min="5" max="5" width="11" style="20" customWidth="1"/>
    <col min="6" max="6" width="11.88671875" style="20" customWidth="1"/>
    <col min="7" max="7" width="14.5546875" style="20" customWidth="1"/>
    <col min="8" max="8" width="13.109375" style="27" customWidth="1"/>
    <col min="9" max="12" width="9.109375" style="20"/>
    <col min="13" max="13" width="13.109375" style="20" bestFit="1" customWidth="1"/>
    <col min="14" max="16384" width="9.109375" style="20"/>
  </cols>
  <sheetData>
    <row r="1" spans="1:17" x14ac:dyDescent="0.3">
      <c r="D1" s="49"/>
      <c r="E1" s="75" t="s">
        <v>85</v>
      </c>
      <c r="F1" s="75"/>
      <c r="G1" s="75"/>
      <c r="H1" s="20"/>
    </row>
    <row r="2" spans="1:17" ht="33" customHeight="1" x14ac:dyDescent="0.3">
      <c r="D2" s="49"/>
      <c r="E2" s="76" t="s">
        <v>86</v>
      </c>
      <c r="F2" s="76"/>
      <c r="G2" s="76"/>
      <c r="H2" s="20"/>
    </row>
    <row r="3" spans="1:17" ht="18.600000000000001" customHeight="1" x14ac:dyDescent="0.3"/>
    <row r="4" spans="1:17" s="1" customFormat="1" ht="45.75" customHeight="1" x14ac:dyDescent="0.35">
      <c r="E4" s="87" t="s">
        <v>87</v>
      </c>
      <c r="F4" s="87"/>
      <c r="G4" s="87"/>
      <c r="H4" s="24"/>
      <c r="L4" s="2"/>
      <c r="M4" s="2"/>
      <c r="N4" s="2"/>
      <c r="O4" s="2"/>
    </row>
    <row r="5" spans="1:17" s="1" customFormat="1" ht="29.4" customHeight="1" x14ac:dyDescent="0.35">
      <c r="B5" s="86" t="s">
        <v>0</v>
      </c>
      <c r="C5" s="86"/>
      <c r="D5" s="86"/>
      <c r="E5" s="86"/>
      <c r="F5" s="86"/>
      <c r="G5" s="86"/>
      <c r="H5" s="24"/>
      <c r="N5" s="2"/>
      <c r="O5" s="2"/>
      <c r="P5" s="2"/>
      <c r="Q5" s="2"/>
    </row>
    <row r="6" spans="1:17" s="1" customFormat="1" ht="18.600000000000001" thickBot="1" x14ac:dyDescent="0.4">
      <c r="B6" s="3"/>
      <c r="C6" s="3"/>
      <c r="D6" s="3"/>
      <c r="E6" s="3"/>
      <c r="F6" s="3"/>
      <c r="G6" s="4" t="s">
        <v>1</v>
      </c>
      <c r="H6" s="24"/>
      <c r="N6" s="2"/>
      <c r="O6" s="2"/>
      <c r="P6" s="2"/>
      <c r="Q6" s="2"/>
    </row>
    <row r="7" spans="1:17" s="5" customFormat="1" ht="20.25" hidden="1" customHeight="1" thickBot="1" x14ac:dyDescent="0.35">
      <c r="C7" s="17"/>
      <c r="D7" s="18">
        <v>1.4</v>
      </c>
      <c r="E7" s="18">
        <v>1.68</v>
      </c>
      <c r="F7" s="18">
        <v>2.23</v>
      </c>
      <c r="G7" s="18">
        <v>2.57</v>
      </c>
      <c r="H7" s="25"/>
    </row>
    <row r="8" spans="1:17" ht="18.600000000000001" customHeight="1" thickBot="1" x14ac:dyDescent="0.35">
      <c r="A8" s="53" t="s">
        <v>2</v>
      </c>
      <c r="B8" s="55" t="s">
        <v>3</v>
      </c>
      <c r="C8" s="53" t="s">
        <v>4</v>
      </c>
      <c r="D8" s="57" t="s">
        <v>84</v>
      </c>
      <c r="E8" s="58"/>
      <c r="F8" s="58"/>
      <c r="G8" s="59"/>
      <c r="H8" s="26"/>
      <c r="I8" s="6"/>
      <c r="J8" s="6"/>
      <c r="K8" s="6"/>
      <c r="L8" s="6"/>
      <c r="M8" s="6"/>
      <c r="N8" s="6"/>
      <c r="O8" s="6"/>
      <c r="P8" s="6"/>
      <c r="Q8" s="6"/>
    </row>
    <row r="9" spans="1:17" ht="40.950000000000003" customHeight="1" thickBot="1" x14ac:dyDescent="0.35">
      <c r="A9" s="54"/>
      <c r="B9" s="56"/>
      <c r="C9" s="54"/>
      <c r="D9" s="7" t="s">
        <v>5</v>
      </c>
      <c r="E9" s="8" t="s">
        <v>6</v>
      </c>
      <c r="F9" s="8" t="s">
        <v>7</v>
      </c>
      <c r="G9" s="9" t="s">
        <v>8</v>
      </c>
      <c r="H9" s="26"/>
      <c r="I9" s="6"/>
      <c r="J9" s="6"/>
      <c r="K9" s="6"/>
      <c r="L9" s="6"/>
      <c r="M9" s="6"/>
      <c r="N9" s="6"/>
      <c r="O9" s="6"/>
      <c r="P9" s="6"/>
      <c r="Q9" s="6"/>
    </row>
    <row r="10" spans="1:17" ht="57.6" customHeight="1" x14ac:dyDescent="0.3">
      <c r="A10" s="48">
        <v>1</v>
      </c>
      <c r="B10" s="80" t="s">
        <v>9</v>
      </c>
      <c r="C10" s="81"/>
      <c r="D10" s="81"/>
      <c r="E10" s="81"/>
      <c r="F10" s="81"/>
      <c r="G10" s="82"/>
      <c r="H10" s="26"/>
      <c r="I10" s="6"/>
      <c r="J10" s="6"/>
      <c r="K10" s="6"/>
      <c r="L10" s="6"/>
      <c r="M10" s="6"/>
      <c r="N10" s="6"/>
      <c r="O10" s="6"/>
      <c r="P10" s="6"/>
      <c r="Q10" s="6"/>
    </row>
    <row r="11" spans="1:17" ht="20.399999999999999" customHeight="1" x14ac:dyDescent="0.3">
      <c r="A11" s="32"/>
      <c r="B11" s="33" t="s">
        <v>10</v>
      </c>
      <c r="C11" s="34">
        <v>3906</v>
      </c>
      <c r="D11" s="34">
        <f>ROUND($C11*$D$7,2)</f>
        <v>5468.4</v>
      </c>
      <c r="E11" s="34">
        <f>ROUND($C11*$E$7,2)</f>
        <v>6562.08</v>
      </c>
      <c r="F11" s="34">
        <f>ROUND($C11*$F$7,2)</f>
        <v>8710.3799999999992</v>
      </c>
      <c r="G11" s="35">
        <f>ROUND($C11*$G$7,2)</f>
        <v>10038.42</v>
      </c>
      <c r="H11" s="26"/>
      <c r="I11" s="6"/>
      <c r="J11" s="6"/>
      <c r="K11" s="6"/>
      <c r="L11" s="6"/>
      <c r="M11" s="6"/>
      <c r="N11" s="6"/>
      <c r="O11" s="6"/>
      <c r="P11" s="6"/>
      <c r="Q11" s="6"/>
    </row>
    <row r="12" spans="1:17" ht="65.25" customHeight="1" x14ac:dyDescent="0.3">
      <c r="A12" s="28" t="s">
        <v>61</v>
      </c>
      <c r="B12" s="63" t="s">
        <v>60</v>
      </c>
      <c r="C12" s="64"/>
      <c r="D12" s="64"/>
      <c r="E12" s="64"/>
      <c r="F12" s="64"/>
      <c r="G12" s="65"/>
      <c r="H12" s="26"/>
      <c r="I12" s="6"/>
      <c r="J12" s="6"/>
      <c r="K12" s="6"/>
      <c r="L12" s="6"/>
      <c r="M12" s="6"/>
      <c r="N12" s="6"/>
      <c r="O12" s="6"/>
      <c r="P12" s="6"/>
      <c r="Q12" s="6"/>
    </row>
    <row r="13" spans="1:17" ht="19.2" customHeight="1" x14ac:dyDescent="0.3">
      <c r="A13" s="32"/>
      <c r="B13" s="33" t="s">
        <v>10</v>
      </c>
      <c r="C13" s="34">
        <v>5078</v>
      </c>
      <c r="D13" s="34">
        <f>ROUND($C13*$D$7,2)</f>
        <v>7109.2</v>
      </c>
      <c r="E13" s="34">
        <f>ROUND($C13*$E$7,2)</f>
        <v>8531.0400000000009</v>
      </c>
      <c r="F13" s="34">
        <f>ROUND($C13*$F$7,2)</f>
        <v>11323.94</v>
      </c>
      <c r="G13" s="35">
        <f>ROUND($C13*$G$7,2)</f>
        <v>13050.46</v>
      </c>
      <c r="H13" s="26"/>
      <c r="I13" s="6"/>
      <c r="J13" s="6"/>
      <c r="K13" s="6"/>
      <c r="L13" s="6"/>
      <c r="M13" s="6"/>
      <c r="N13" s="6"/>
      <c r="O13" s="6"/>
      <c r="P13" s="6"/>
      <c r="Q13" s="6"/>
    </row>
    <row r="14" spans="1:17" ht="22.95" customHeight="1" x14ac:dyDescent="0.3">
      <c r="A14" s="36">
        <v>2</v>
      </c>
      <c r="B14" s="77" t="s">
        <v>11</v>
      </c>
      <c r="C14" s="78"/>
      <c r="D14" s="78"/>
      <c r="E14" s="78"/>
      <c r="F14" s="78"/>
      <c r="G14" s="79"/>
      <c r="H14" s="26"/>
      <c r="I14" s="6"/>
      <c r="J14" s="6"/>
      <c r="K14" s="6"/>
      <c r="L14" s="6"/>
      <c r="M14" s="6"/>
      <c r="N14" s="6"/>
      <c r="O14" s="6"/>
      <c r="P14" s="6"/>
      <c r="Q14" s="6"/>
    </row>
    <row r="15" spans="1:17" ht="19.5" customHeight="1" x14ac:dyDescent="0.3">
      <c r="A15" s="37"/>
      <c r="B15" s="38" t="s">
        <v>12</v>
      </c>
      <c r="C15" s="39">
        <v>596</v>
      </c>
      <c r="D15" s="34">
        <f>ROUND($C15*$D$7,2)</f>
        <v>834.4</v>
      </c>
      <c r="E15" s="34">
        <f>ROUND($C15*$E$7,2)</f>
        <v>1001.28</v>
      </c>
      <c r="F15" s="34">
        <f>ROUND($C15*$F$7,2)</f>
        <v>1329.08</v>
      </c>
      <c r="G15" s="35">
        <f>ROUND($C15*$G$7,2)</f>
        <v>1531.72</v>
      </c>
      <c r="H15" s="26"/>
      <c r="I15" s="6"/>
      <c r="J15" s="6"/>
      <c r="K15" s="6"/>
      <c r="L15" s="6"/>
      <c r="M15" s="6"/>
      <c r="N15" s="6"/>
      <c r="O15" s="6"/>
      <c r="P15" s="6"/>
      <c r="Q15" s="6"/>
    </row>
    <row r="16" spans="1:17" ht="19.5" customHeight="1" x14ac:dyDescent="0.3">
      <c r="A16" s="37"/>
      <c r="B16" s="38" t="s">
        <v>46</v>
      </c>
      <c r="C16" s="39">
        <v>670</v>
      </c>
      <c r="D16" s="34">
        <f t="shared" ref="D16:D28" si="0">ROUND($C16*$D$7,2)</f>
        <v>938</v>
      </c>
      <c r="E16" s="34">
        <f t="shared" ref="E16:E28" si="1">ROUND($C16*$E$7,2)</f>
        <v>1125.5999999999999</v>
      </c>
      <c r="F16" s="34">
        <f t="shared" ref="F16:F28" si="2">ROUND($C16*$F$7,2)</f>
        <v>1494.1</v>
      </c>
      <c r="G16" s="35">
        <f t="shared" ref="G16:G28" si="3">ROUND($C16*$G$7,2)</f>
        <v>1721.9</v>
      </c>
      <c r="H16" s="26"/>
      <c r="I16" s="6"/>
      <c r="J16" s="6"/>
      <c r="K16" s="6"/>
      <c r="L16" s="6"/>
      <c r="M16" s="6"/>
      <c r="N16" s="6"/>
      <c r="O16" s="6"/>
      <c r="P16" s="6"/>
      <c r="Q16" s="6"/>
    </row>
    <row r="17" spans="1:17" ht="19.5" customHeight="1" x14ac:dyDescent="0.3">
      <c r="A17" s="37"/>
      <c r="B17" s="38" t="s">
        <v>47</v>
      </c>
      <c r="C17" s="39">
        <v>742</v>
      </c>
      <c r="D17" s="34">
        <f t="shared" si="0"/>
        <v>1038.8</v>
      </c>
      <c r="E17" s="34">
        <f t="shared" si="1"/>
        <v>1246.56</v>
      </c>
      <c r="F17" s="34">
        <f t="shared" si="2"/>
        <v>1654.66</v>
      </c>
      <c r="G17" s="35">
        <f t="shared" si="3"/>
        <v>1906.94</v>
      </c>
      <c r="H17" s="26"/>
      <c r="I17" s="6"/>
      <c r="J17" s="6"/>
      <c r="K17" s="6"/>
      <c r="L17" s="6"/>
      <c r="M17" s="6"/>
      <c r="N17" s="6"/>
      <c r="O17" s="6"/>
      <c r="P17" s="6"/>
      <c r="Q17" s="6"/>
    </row>
    <row r="18" spans="1:17" ht="19.5" customHeight="1" x14ac:dyDescent="0.3">
      <c r="A18" s="37"/>
      <c r="B18" s="38" t="s">
        <v>48</v>
      </c>
      <c r="C18" s="39">
        <v>1043</v>
      </c>
      <c r="D18" s="34">
        <f>ROUND($C18*$D$7,2)</f>
        <v>1460.2</v>
      </c>
      <c r="E18" s="34">
        <f>ROUND($C18*$E$7,2)</f>
        <v>1752.24</v>
      </c>
      <c r="F18" s="34">
        <f>ROUND($C18*$F$7,2)</f>
        <v>2325.89</v>
      </c>
      <c r="G18" s="35">
        <f>ROUND($C18*$G$7,2)</f>
        <v>2680.51</v>
      </c>
      <c r="H18" s="26"/>
      <c r="I18" s="6"/>
      <c r="J18" s="6"/>
      <c r="K18" s="6"/>
      <c r="L18" s="6"/>
      <c r="M18" s="6"/>
      <c r="N18" s="6"/>
      <c r="O18" s="6"/>
      <c r="P18" s="6"/>
      <c r="Q18" s="6"/>
    </row>
    <row r="19" spans="1:17" ht="19.5" customHeight="1" x14ac:dyDescent="0.3">
      <c r="A19" s="37"/>
      <c r="B19" s="40" t="s">
        <v>49</v>
      </c>
      <c r="C19" s="39">
        <v>1113</v>
      </c>
      <c r="D19" s="34">
        <f t="shared" si="0"/>
        <v>1558.2</v>
      </c>
      <c r="E19" s="34">
        <f t="shared" si="1"/>
        <v>1869.84</v>
      </c>
      <c r="F19" s="34">
        <f t="shared" si="2"/>
        <v>2481.9899999999998</v>
      </c>
      <c r="G19" s="35">
        <f t="shared" si="3"/>
        <v>2860.41</v>
      </c>
      <c r="H19" s="26"/>
      <c r="I19" s="6"/>
      <c r="J19" s="6"/>
      <c r="K19" s="6"/>
      <c r="L19" s="6"/>
      <c r="M19" s="6"/>
      <c r="N19" s="6"/>
      <c r="O19" s="6"/>
      <c r="P19" s="6"/>
      <c r="Q19" s="6"/>
    </row>
    <row r="20" spans="1:17" ht="19.5" customHeight="1" x14ac:dyDescent="0.3">
      <c r="A20" s="37"/>
      <c r="B20" s="38" t="s">
        <v>13</v>
      </c>
      <c r="C20" s="39">
        <v>1417</v>
      </c>
      <c r="D20" s="34">
        <f t="shared" si="0"/>
        <v>1983.8</v>
      </c>
      <c r="E20" s="34">
        <f t="shared" si="1"/>
        <v>2380.56</v>
      </c>
      <c r="F20" s="34">
        <f t="shared" si="2"/>
        <v>3159.91</v>
      </c>
      <c r="G20" s="35">
        <f t="shared" si="3"/>
        <v>3641.69</v>
      </c>
      <c r="H20" s="26"/>
      <c r="I20" s="6"/>
      <c r="J20" s="6"/>
      <c r="K20" s="6"/>
      <c r="L20" s="6"/>
      <c r="M20" s="6"/>
      <c r="N20" s="6"/>
      <c r="O20" s="6"/>
      <c r="P20" s="6"/>
      <c r="Q20" s="6"/>
    </row>
    <row r="21" spans="1:17" ht="23.4" customHeight="1" x14ac:dyDescent="0.3">
      <c r="A21" s="37"/>
      <c r="B21" s="38" t="s">
        <v>51</v>
      </c>
      <c r="C21" s="39">
        <v>596</v>
      </c>
      <c r="D21" s="34">
        <f t="shared" si="0"/>
        <v>834.4</v>
      </c>
      <c r="E21" s="34">
        <f t="shared" si="1"/>
        <v>1001.28</v>
      </c>
      <c r="F21" s="34">
        <f t="shared" si="2"/>
        <v>1329.08</v>
      </c>
      <c r="G21" s="35">
        <f t="shared" si="3"/>
        <v>1531.72</v>
      </c>
      <c r="H21" s="26"/>
      <c r="I21" s="6"/>
      <c r="J21" s="6"/>
      <c r="K21" s="6"/>
      <c r="L21" s="6"/>
      <c r="M21" s="6"/>
      <c r="N21" s="6"/>
      <c r="O21" s="6"/>
      <c r="P21" s="6"/>
      <c r="Q21" s="6"/>
    </row>
    <row r="22" spans="1:17" ht="23.4" customHeight="1" x14ac:dyDescent="0.3">
      <c r="A22" s="37"/>
      <c r="B22" s="38" t="s">
        <v>50</v>
      </c>
      <c r="C22" s="39">
        <v>670</v>
      </c>
      <c r="D22" s="34">
        <f t="shared" si="0"/>
        <v>938</v>
      </c>
      <c r="E22" s="34">
        <f t="shared" si="1"/>
        <v>1125.5999999999999</v>
      </c>
      <c r="F22" s="34">
        <f t="shared" si="2"/>
        <v>1494.1</v>
      </c>
      <c r="G22" s="35">
        <f t="shared" si="3"/>
        <v>1721.9</v>
      </c>
      <c r="H22" s="26"/>
    </row>
    <row r="23" spans="1:17" ht="19.5" customHeight="1" x14ac:dyDescent="0.3">
      <c r="A23" s="37"/>
      <c r="B23" s="40" t="s">
        <v>52</v>
      </c>
      <c r="C23" s="39">
        <v>742</v>
      </c>
      <c r="D23" s="34">
        <f t="shared" si="0"/>
        <v>1038.8</v>
      </c>
      <c r="E23" s="34">
        <f t="shared" si="1"/>
        <v>1246.56</v>
      </c>
      <c r="F23" s="34">
        <f t="shared" si="2"/>
        <v>1654.66</v>
      </c>
      <c r="G23" s="35">
        <f t="shared" si="3"/>
        <v>1906.94</v>
      </c>
    </row>
    <row r="24" spans="1:17" ht="19.5" customHeight="1" x14ac:dyDescent="0.3">
      <c r="A24" s="37"/>
      <c r="B24" s="40" t="s">
        <v>14</v>
      </c>
      <c r="C24" s="39">
        <v>1005</v>
      </c>
      <c r="D24" s="34">
        <f t="shared" si="0"/>
        <v>1407</v>
      </c>
      <c r="E24" s="34">
        <f t="shared" si="1"/>
        <v>1688.4</v>
      </c>
      <c r="F24" s="34">
        <f t="shared" si="2"/>
        <v>2241.15</v>
      </c>
      <c r="G24" s="35">
        <f t="shared" si="3"/>
        <v>2582.85</v>
      </c>
      <c r="H24" s="26"/>
    </row>
    <row r="25" spans="1:17" ht="19.5" customHeight="1" x14ac:dyDescent="0.3">
      <c r="A25" s="37"/>
      <c r="B25" s="40" t="s">
        <v>53</v>
      </c>
      <c r="C25" s="39">
        <v>1110</v>
      </c>
      <c r="D25" s="34">
        <f t="shared" si="0"/>
        <v>1554</v>
      </c>
      <c r="E25" s="34">
        <f t="shared" si="1"/>
        <v>1864.8</v>
      </c>
      <c r="F25" s="34">
        <f t="shared" si="2"/>
        <v>2475.3000000000002</v>
      </c>
      <c r="G25" s="35">
        <f t="shared" si="3"/>
        <v>2852.7</v>
      </c>
      <c r="H25" s="26"/>
    </row>
    <row r="26" spans="1:17" ht="19.5" customHeight="1" x14ac:dyDescent="0.3">
      <c r="A26" s="37"/>
      <c r="B26" s="40" t="s">
        <v>15</v>
      </c>
      <c r="C26" s="39">
        <v>1371</v>
      </c>
      <c r="D26" s="34">
        <f t="shared" si="0"/>
        <v>1919.4</v>
      </c>
      <c r="E26" s="34">
        <f t="shared" si="1"/>
        <v>2303.2800000000002</v>
      </c>
      <c r="F26" s="34">
        <f t="shared" si="2"/>
        <v>3057.33</v>
      </c>
      <c r="G26" s="35">
        <f t="shared" si="3"/>
        <v>3523.47</v>
      </c>
      <c r="H26" s="26"/>
    </row>
    <row r="27" spans="1:17" ht="19.5" customHeight="1" x14ac:dyDescent="0.3">
      <c r="A27" s="37"/>
      <c r="B27" s="40" t="s">
        <v>54</v>
      </c>
      <c r="C27" s="39">
        <v>1447</v>
      </c>
      <c r="D27" s="34">
        <f>ROUND($C27*$D$7,2)</f>
        <v>2025.8</v>
      </c>
      <c r="E27" s="34">
        <f t="shared" si="1"/>
        <v>2430.96</v>
      </c>
      <c r="F27" s="34">
        <f t="shared" si="2"/>
        <v>3226.81</v>
      </c>
      <c r="G27" s="35">
        <f t="shared" si="3"/>
        <v>3718.79</v>
      </c>
      <c r="H27" s="26"/>
    </row>
    <row r="28" spans="1:17" ht="19.5" customHeight="1" x14ac:dyDescent="0.3">
      <c r="A28" s="37"/>
      <c r="B28" s="40" t="s">
        <v>55</v>
      </c>
      <c r="C28" s="39">
        <v>1517</v>
      </c>
      <c r="D28" s="34">
        <f t="shared" si="0"/>
        <v>2123.8000000000002</v>
      </c>
      <c r="E28" s="34">
        <f t="shared" si="1"/>
        <v>2548.56</v>
      </c>
      <c r="F28" s="34">
        <f t="shared" si="2"/>
        <v>3382.91</v>
      </c>
      <c r="G28" s="35">
        <f t="shared" si="3"/>
        <v>3898.69</v>
      </c>
      <c r="H28" s="26"/>
    </row>
    <row r="29" spans="1:17" ht="19.5" customHeight="1" x14ac:dyDescent="0.3">
      <c r="A29" s="37"/>
      <c r="B29" s="40"/>
      <c r="C29" s="39"/>
      <c r="D29" s="34"/>
      <c r="E29" s="34"/>
      <c r="F29" s="34"/>
      <c r="G29" s="35"/>
      <c r="H29" s="26"/>
    </row>
    <row r="30" spans="1:17" ht="29.25" customHeight="1" x14ac:dyDescent="0.3">
      <c r="A30" s="28" t="s">
        <v>57</v>
      </c>
      <c r="B30" s="72" t="s">
        <v>82</v>
      </c>
      <c r="C30" s="73"/>
      <c r="D30" s="73"/>
      <c r="E30" s="73"/>
      <c r="F30" s="73"/>
      <c r="G30" s="74"/>
      <c r="H30" s="26"/>
      <c r="I30" s="6"/>
      <c r="J30" s="6"/>
      <c r="K30" s="6"/>
      <c r="L30" s="6"/>
      <c r="M30" s="6"/>
      <c r="N30" s="6"/>
      <c r="O30" s="6"/>
      <c r="P30" s="6"/>
      <c r="Q30" s="6"/>
    </row>
    <row r="31" spans="1:17" ht="19.5" customHeight="1" x14ac:dyDescent="0.3">
      <c r="A31" s="37"/>
      <c r="B31" s="38" t="s">
        <v>12</v>
      </c>
      <c r="C31" s="39">
        <v>775</v>
      </c>
      <c r="D31" s="34">
        <f>ROUND($C31*$D$7,2)</f>
        <v>1085</v>
      </c>
      <c r="E31" s="34">
        <f>ROUND($C31*$E$7,2)</f>
        <v>1302</v>
      </c>
      <c r="F31" s="34">
        <f>ROUND($C31*$F$7,2)</f>
        <v>1728.25</v>
      </c>
      <c r="G31" s="35">
        <f>ROUND($C31*$G$7,2)</f>
        <v>1991.75</v>
      </c>
      <c r="H31" s="26"/>
      <c r="I31" s="6"/>
      <c r="J31" s="6"/>
      <c r="K31" s="6"/>
      <c r="L31" s="6"/>
      <c r="M31" s="6"/>
      <c r="N31" s="6"/>
      <c r="O31" s="6"/>
      <c r="P31" s="6"/>
      <c r="Q31" s="6"/>
    </row>
    <row r="32" spans="1:17" ht="19.5" customHeight="1" x14ac:dyDescent="0.3">
      <c r="A32" s="37"/>
      <c r="B32" s="38" t="s">
        <v>46</v>
      </c>
      <c r="C32" s="39">
        <v>871</v>
      </c>
      <c r="D32" s="34">
        <f t="shared" ref="D32:D44" si="4">ROUND($C32*$D$7,2)</f>
        <v>1219.4000000000001</v>
      </c>
      <c r="E32" s="34">
        <f t="shared" ref="E32:E44" si="5">ROUND($C32*$E$7,2)</f>
        <v>1463.28</v>
      </c>
      <c r="F32" s="34">
        <f t="shared" ref="F32:F44" si="6">ROUND($C32*$F$7,2)</f>
        <v>1942.33</v>
      </c>
      <c r="G32" s="35">
        <f t="shared" ref="G32:G44" si="7">ROUND($C32*$G$7,2)</f>
        <v>2238.4699999999998</v>
      </c>
      <c r="H32" s="26"/>
      <c r="I32" s="6"/>
      <c r="J32" s="6"/>
      <c r="K32" s="6"/>
      <c r="L32" s="6"/>
      <c r="M32" s="6"/>
      <c r="N32" s="6"/>
      <c r="O32" s="6"/>
      <c r="P32" s="6"/>
      <c r="Q32" s="6"/>
    </row>
    <row r="33" spans="1:17" ht="19.5" customHeight="1" x14ac:dyDescent="0.3">
      <c r="A33" s="37"/>
      <c r="B33" s="38" t="s">
        <v>47</v>
      </c>
      <c r="C33" s="39">
        <v>965</v>
      </c>
      <c r="D33" s="34">
        <f t="shared" si="4"/>
        <v>1351</v>
      </c>
      <c r="E33" s="34">
        <f t="shared" si="5"/>
        <v>1621.2</v>
      </c>
      <c r="F33" s="34">
        <f t="shared" si="6"/>
        <v>2151.9499999999998</v>
      </c>
      <c r="G33" s="35">
        <f t="shared" si="7"/>
        <v>2480.0500000000002</v>
      </c>
      <c r="H33" s="26"/>
      <c r="I33" s="6"/>
      <c r="J33" s="6"/>
      <c r="K33" s="6"/>
      <c r="L33" s="6"/>
      <c r="M33" s="6"/>
      <c r="N33" s="6"/>
      <c r="O33" s="6"/>
      <c r="P33" s="6"/>
      <c r="Q33" s="6"/>
    </row>
    <row r="34" spans="1:17" ht="19.5" customHeight="1" x14ac:dyDescent="0.3">
      <c r="A34" s="37"/>
      <c r="B34" s="38" t="s">
        <v>48</v>
      </c>
      <c r="C34" s="39">
        <v>1356</v>
      </c>
      <c r="D34" s="34">
        <f>ROUND($C34*$D$7,2)</f>
        <v>1898.4</v>
      </c>
      <c r="E34" s="34">
        <f>ROUND($C34*$E$7,2)</f>
        <v>2278.08</v>
      </c>
      <c r="F34" s="34">
        <f>ROUND($C34*$F$7,2)</f>
        <v>3023.88</v>
      </c>
      <c r="G34" s="35">
        <f>ROUND($C34*$G$7,2)</f>
        <v>3484.92</v>
      </c>
      <c r="H34" s="26"/>
      <c r="I34" s="6"/>
      <c r="J34" s="6"/>
      <c r="K34" s="6"/>
      <c r="L34" s="6"/>
      <c r="M34" s="6"/>
      <c r="N34" s="6"/>
      <c r="O34" s="6"/>
      <c r="P34" s="6"/>
      <c r="Q34" s="6"/>
    </row>
    <row r="35" spans="1:17" ht="19.5" customHeight="1" x14ac:dyDescent="0.3">
      <c r="A35" s="37"/>
      <c r="B35" s="40" t="s">
        <v>49</v>
      </c>
      <c r="C35" s="39">
        <v>1447</v>
      </c>
      <c r="D35" s="34">
        <f t="shared" si="4"/>
        <v>2025.8</v>
      </c>
      <c r="E35" s="34">
        <f t="shared" si="5"/>
        <v>2430.96</v>
      </c>
      <c r="F35" s="34">
        <f t="shared" si="6"/>
        <v>3226.81</v>
      </c>
      <c r="G35" s="35">
        <f t="shared" si="7"/>
        <v>3718.79</v>
      </c>
      <c r="H35" s="26"/>
      <c r="I35" s="6"/>
      <c r="J35" s="6"/>
      <c r="K35" s="6"/>
      <c r="L35" s="6"/>
      <c r="M35" s="6"/>
      <c r="N35" s="6"/>
      <c r="O35" s="6"/>
      <c r="P35" s="6"/>
      <c r="Q35" s="6"/>
    </row>
    <row r="36" spans="1:17" ht="19.5" customHeight="1" x14ac:dyDescent="0.3">
      <c r="A36" s="37"/>
      <c r="B36" s="38" t="s">
        <v>13</v>
      </c>
      <c r="C36" s="39">
        <v>1842</v>
      </c>
      <c r="D36" s="34">
        <f t="shared" si="4"/>
        <v>2578.8000000000002</v>
      </c>
      <c r="E36" s="34">
        <f t="shared" si="5"/>
        <v>3094.56</v>
      </c>
      <c r="F36" s="34">
        <f t="shared" si="6"/>
        <v>4107.66</v>
      </c>
      <c r="G36" s="35">
        <f t="shared" si="7"/>
        <v>4733.9399999999996</v>
      </c>
      <c r="H36" s="26"/>
      <c r="I36" s="6"/>
      <c r="J36" s="6"/>
      <c r="K36" s="6"/>
      <c r="L36" s="6"/>
      <c r="M36" s="6"/>
      <c r="N36" s="6"/>
      <c r="O36" s="6"/>
      <c r="P36" s="6"/>
      <c r="Q36" s="6"/>
    </row>
    <row r="37" spans="1:17" ht="23.4" customHeight="1" x14ac:dyDescent="0.3">
      <c r="A37" s="37"/>
      <c r="B37" s="38" t="s">
        <v>51</v>
      </c>
      <c r="C37" s="39">
        <v>775</v>
      </c>
      <c r="D37" s="34">
        <f t="shared" si="4"/>
        <v>1085</v>
      </c>
      <c r="E37" s="34">
        <f t="shared" si="5"/>
        <v>1302</v>
      </c>
      <c r="F37" s="34">
        <f t="shared" si="6"/>
        <v>1728.25</v>
      </c>
      <c r="G37" s="35">
        <f t="shared" si="7"/>
        <v>1991.75</v>
      </c>
      <c r="H37" s="26"/>
      <c r="I37" s="6"/>
      <c r="J37" s="6"/>
      <c r="K37" s="6"/>
      <c r="L37" s="6"/>
      <c r="M37" s="6"/>
      <c r="N37" s="6"/>
      <c r="O37" s="6"/>
      <c r="P37" s="6"/>
      <c r="Q37" s="6"/>
    </row>
    <row r="38" spans="1:17" ht="23.4" customHeight="1" x14ac:dyDescent="0.3">
      <c r="A38" s="37"/>
      <c r="B38" s="38" t="s">
        <v>50</v>
      </c>
      <c r="C38" s="39">
        <v>871</v>
      </c>
      <c r="D38" s="34">
        <f t="shared" si="4"/>
        <v>1219.4000000000001</v>
      </c>
      <c r="E38" s="34">
        <f t="shared" si="5"/>
        <v>1463.28</v>
      </c>
      <c r="F38" s="34">
        <f t="shared" si="6"/>
        <v>1942.33</v>
      </c>
      <c r="G38" s="35">
        <f t="shared" si="7"/>
        <v>2238.4699999999998</v>
      </c>
      <c r="H38" s="26"/>
    </row>
    <row r="39" spans="1:17" ht="19.5" customHeight="1" x14ac:dyDescent="0.3">
      <c r="A39" s="37"/>
      <c r="B39" s="40" t="s">
        <v>52</v>
      </c>
      <c r="C39" s="39">
        <v>965</v>
      </c>
      <c r="D39" s="34">
        <f t="shared" si="4"/>
        <v>1351</v>
      </c>
      <c r="E39" s="34">
        <f t="shared" si="5"/>
        <v>1621.2</v>
      </c>
      <c r="F39" s="34">
        <f t="shared" si="6"/>
        <v>2151.9499999999998</v>
      </c>
      <c r="G39" s="35">
        <f t="shared" si="7"/>
        <v>2480.0500000000002</v>
      </c>
      <c r="H39" s="26"/>
    </row>
    <row r="40" spans="1:17" ht="19.5" customHeight="1" x14ac:dyDescent="0.3">
      <c r="A40" s="37"/>
      <c r="B40" s="40" t="s">
        <v>14</v>
      </c>
      <c r="C40" s="39">
        <v>1307</v>
      </c>
      <c r="D40" s="34">
        <f t="shared" si="4"/>
        <v>1829.8</v>
      </c>
      <c r="E40" s="34">
        <f t="shared" si="5"/>
        <v>2195.7600000000002</v>
      </c>
      <c r="F40" s="34">
        <f t="shared" si="6"/>
        <v>2914.61</v>
      </c>
      <c r="G40" s="35">
        <f t="shared" si="7"/>
        <v>3358.99</v>
      </c>
      <c r="H40" s="26"/>
    </row>
    <row r="41" spans="1:17" ht="19.5" customHeight="1" x14ac:dyDescent="0.3">
      <c r="A41" s="37"/>
      <c r="B41" s="40" t="s">
        <v>53</v>
      </c>
      <c r="C41" s="39">
        <v>1443</v>
      </c>
      <c r="D41" s="34">
        <f t="shared" si="4"/>
        <v>2020.2</v>
      </c>
      <c r="E41" s="34">
        <f t="shared" si="5"/>
        <v>2424.2399999999998</v>
      </c>
      <c r="F41" s="34">
        <f t="shared" si="6"/>
        <v>3217.89</v>
      </c>
      <c r="G41" s="35">
        <f t="shared" si="7"/>
        <v>3708.51</v>
      </c>
      <c r="H41" s="26"/>
    </row>
    <row r="42" spans="1:17" ht="19.5" customHeight="1" x14ac:dyDescent="0.3">
      <c r="A42" s="37"/>
      <c r="B42" s="40" t="s">
        <v>15</v>
      </c>
      <c r="C42" s="39">
        <v>1782</v>
      </c>
      <c r="D42" s="34">
        <f t="shared" si="4"/>
        <v>2494.8000000000002</v>
      </c>
      <c r="E42" s="34">
        <f t="shared" si="5"/>
        <v>2993.76</v>
      </c>
      <c r="F42" s="34">
        <f t="shared" si="6"/>
        <v>3973.86</v>
      </c>
      <c r="G42" s="35">
        <f t="shared" si="7"/>
        <v>4579.74</v>
      </c>
      <c r="H42" s="26"/>
    </row>
    <row r="43" spans="1:17" ht="19.5" customHeight="1" x14ac:dyDescent="0.3">
      <c r="A43" s="37"/>
      <c r="B43" s="40" t="s">
        <v>54</v>
      </c>
      <c r="C43" s="39">
        <v>1881</v>
      </c>
      <c r="D43" s="34">
        <f>ROUND($C43*$D$7,2)</f>
        <v>2633.4</v>
      </c>
      <c r="E43" s="34">
        <f t="shared" si="5"/>
        <v>3160.08</v>
      </c>
      <c r="F43" s="34">
        <f t="shared" si="6"/>
        <v>4194.63</v>
      </c>
      <c r="G43" s="35">
        <f t="shared" si="7"/>
        <v>4834.17</v>
      </c>
      <c r="H43" s="26"/>
    </row>
    <row r="44" spans="1:17" ht="19.5" customHeight="1" x14ac:dyDescent="0.3">
      <c r="A44" s="37"/>
      <c r="B44" s="40" t="s">
        <v>55</v>
      </c>
      <c r="C44" s="39">
        <v>1972</v>
      </c>
      <c r="D44" s="34">
        <f t="shared" si="4"/>
        <v>2760.8</v>
      </c>
      <c r="E44" s="34">
        <f t="shared" si="5"/>
        <v>3312.96</v>
      </c>
      <c r="F44" s="34">
        <f t="shared" si="6"/>
        <v>4397.5600000000004</v>
      </c>
      <c r="G44" s="35">
        <f t="shared" si="7"/>
        <v>5068.04</v>
      </c>
      <c r="H44" s="26"/>
    </row>
    <row r="45" spans="1:17" ht="12.6" customHeight="1" x14ac:dyDescent="0.3">
      <c r="A45" s="37"/>
      <c r="B45" s="38"/>
      <c r="C45" s="39"/>
      <c r="D45" s="34"/>
      <c r="E45" s="34"/>
      <c r="F45" s="34"/>
      <c r="G45" s="35"/>
      <c r="H45" s="26"/>
    </row>
    <row r="46" spans="1:17" s="30" customFormat="1" ht="38.4" customHeight="1" x14ac:dyDescent="0.3">
      <c r="A46" s="28" t="s">
        <v>58</v>
      </c>
      <c r="B46" s="69" t="s">
        <v>81</v>
      </c>
      <c r="C46" s="70"/>
      <c r="D46" s="70"/>
      <c r="E46" s="70"/>
      <c r="F46" s="70"/>
      <c r="G46" s="71"/>
      <c r="H46" s="29"/>
      <c r="J46" s="29"/>
    </row>
    <row r="47" spans="1:17" s="30" customFormat="1" ht="55.2" x14ac:dyDescent="0.3">
      <c r="A47" s="28"/>
      <c r="B47" s="50" t="s">
        <v>64</v>
      </c>
      <c r="C47" s="22">
        <v>422.25</v>
      </c>
      <c r="D47" s="22">
        <f>ROUND(C47*1.4,2)</f>
        <v>591.15</v>
      </c>
      <c r="E47" s="22">
        <f>ROUND(C47*1.68,2)</f>
        <v>709.38</v>
      </c>
      <c r="F47" s="22">
        <f>ROUND(C47*2.23,2)</f>
        <v>941.62</v>
      </c>
      <c r="G47" s="23">
        <f>ROUND(C47*2.57,2)</f>
        <v>1085.18</v>
      </c>
      <c r="H47" s="29"/>
      <c r="J47" s="29"/>
    </row>
    <row r="48" spans="1:17" s="30" customFormat="1" ht="15.6" x14ac:dyDescent="0.3">
      <c r="A48" s="28"/>
      <c r="B48" s="50" t="s">
        <v>65</v>
      </c>
      <c r="C48" s="22"/>
      <c r="D48" s="22"/>
      <c r="E48" s="22"/>
      <c r="F48" s="22"/>
      <c r="G48" s="23"/>
      <c r="H48" s="29"/>
      <c r="J48" s="29"/>
    </row>
    <row r="49" spans="1:12" s="30" customFormat="1" ht="15.6" x14ac:dyDescent="0.3">
      <c r="A49" s="28"/>
      <c r="B49" s="51" t="s">
        <v>66</v>
      </c>
      <c r="C49" s="22"/>
      <c r="D49" s="22"/>
      <c r="E49" s="22"/>
      <c r="F49" s="22"/>
      <c r="G49" s="23"/>
      <c r="H49" s="29"/>
      <c r="J49" s="29"/>
    </row>
    <row r="50" spans="1:12" s="30" customFormat="1" ht="15.6" x14ac:dyDescent="0.3">
      <c r="A50" s="28"/>
      <c r="B50" s="50" t="s">
        <v>67</v>
      </c>
      <c r="C50" s="22"/>
      <c r="D50" s="22"/>
      <c r="E50" s="22"/>
      <c r="F50" s="22"/>
      <c r="G50" s="23"/>
      <c r="H50" s="29"/>
      <c r="J50" s="29"/>
    </row>
    <row r="51" spans="1:12" s="30" customFormat="1" ht="27.6" x14ac:dyDescent="0.3">
      <c r="A51" s="28"/>
      <c r="B51" s="50" t="s">
        <v>68</v>
      </c>
      <c r="C51" s="22"/>
      <c r="D51" s="22"/>
      <c r="E51" s="22"/>
      <c r="F51" s="22"/>
      <c r="G51" s="23"/>
      <c r="H51" s="29"/>
      <c r="J51" s="29"/>
    </row>
    <row r="52" spans="1:12" s="30" customFormat="1" ht="27.6" x14ac:dyDescent="0.3">
      <c r="A52" s="28"/>
      <c r="B52" s="50" t="s">
        <v>69</v>
      </c>
      <c r="C52" s="22"/>
      <c r="D52" s="22"/>
      <c r="E52" s="22"/>
      <c r="F52" s="22"/>
      <c r="G52" s="23"/>
      <c r="H52" s="29"/>
      <c r="J52" s="29"/>
    </row>
    <row r="53" spans="1:12" s="30" customFormat="1" ht="27.6" x14ac:dyDescent="0.3">
      <c r="A53" s="28"/>
      <c r="B53" s="50" t="s">
        <v>70</v>
      </c>
      <c r="C53" s="22"/>
      <c r="D53" s="22"/>
      <c r="E53" s="22"/>
      <c r="F53" s="22"/>
      <c r="G53" s="23"/>
      <c r="H53" s="29"/>
      <c r="J53" s="29"/>
    </row>
    <row r="54" spans="1:12" s="30" customFormat="1" ht="27.6" x14ac:dyDescent="0.3">
      <c r="A54" s="28"/>
      <c r="B54" s="50" t="s">
        <v>71</v>
      </c>
      <c r="C54" s="22"/>
      <c r="D54" s="22"/>
      <c r="E54" s="22"/>
      <c r="F54" s="22"/>
      <c r="G54" s="23"/>
      <c r="H54" s="29"/>
      <c r="J54" s="29"/>
    </row>
    <row r="55" spans="1:12" s="30" customFormat="1" ht="27.6" x14ac:dyDescent="0.3">
      <c r="A55" s="28"/>
      <c r="B55" s="50" t="s">
        <v>72</v>
      </c>
      <c r="C55" s="22"/>
      <c r="D55" s="22"/>
      <c r="E55" s="22"/>
      <c r="F55" s="22"/>
      <c r="G55" s="23"/>
      <c r="H55" s="29"/>
      <c r="J55" s="29"/>
    </row>
    <row r="56" spans="1:12" s="30" customFormat="1" ht="15.6" x14ac:dyDescent="0.3">
      <c r="A56" s="28"/>
      <c r="B56" s="50" t="s">
        <v>73</v>
      </c>
      <c r="C56" s="22">
        <v>215.19</v>
      </c>
      <c r="D56" s="22">
        <f t="shared" ref="D56:D61" si="8">ROUND(C56*1.4,2)</f>
        <v>301.27</v>
      </c>
      <c r="E56" s="22">
        <f t="shared" ref="E56:E62" si="9">ROUND(C56*1.68,2)</f>
        <v>361.52</v>
      </c>
      <c r="F56" s="22">
        <f t="shared" ref="F56:F62" si="10">ROUND(C56*2.23,2)</f>
        <v>479.87</v>
      </c>
      <c r="G56" s="23">
        <f t="shared" ref="G56:G62" si="11">ROUND(C56*2.57,2)</f>
        <v>553.04</v>
      </c>
      <c r="H56" s="29"/>
      <c r="J56" s="29"/>
    </row>
    <row r="57" spans="1:12" s="30" customFormat="1" ht="15.6" x14ac:dyDescent="0.3">
      <c r="A57" s="28"/>
      <c r="B57" s="50" t="s">
        <v>74</v>
      </c>
      <c r="C57" s="22">
        <v>100.41</v>
      </c>
      <c r="D57" s="22">
        <f t="shared" si="8"/>
        <v>140.57</v>
      </c>
      <c r="E57" s="22">
        <f t="shared" si="9"/>
        <v>168.69</v>
      </c>
      <c r="F57" s="22">
        <f t="shared" si="10"/>
        <v>223.91</v>
      </c>
      <c r="G57" s="23">
        <f t="shared" si="11"/>
        <v>258.05</v>
      </c>
      <c r="H57" s="29"/>
      <c r="J57" s="29"/>
    </row>
    <row r="58" spans="1:12" s="30" customFormat="1" ht="27.6" x14ac:dyDescent="0.3">
      <c r="A58" s="28"/>
      <c r="B58" s="50" t="s">
        <v>75</v>
      </c>
      <c r="C58" s="22">
        <v>373</v>
      </c>
      <c r="D58" s="22">
        <f>ROUND(C58*1.4,2)</f>
        <v>522.20000000000005</v>
      </c>
      <c r="E58" s="22">
        <f t="shared" si="9"/>
        <v>626.64</v>
      </c>
      <c r="F58" s="22">
        <f t="shared" si="10"/>
        <v>831.79</v>
      </c>
      <c r="G58" s="23">
        <f t="shared" si="11"/>
        <v>958.61</v>
      </c>
      <c r="H58" s="29"/>
      <c r="J58" s="29"/>
    </row>
    <row r="59" spans="1:12" s="30" customFormat="1" ht="27.6" x14ac:dyDescent="0.3">
      <c r="A59" s="28"/>
      <c r="B59" s="50" t="s">
        <v>76</v>
      </c>
      <c r="C59" s="22">
        <v>295.93</v>
      </c>
      <c r="D59" s="22">
        <f>ROUND(C59*1.4,2)</f>
        <v>414.3</v>
      </c>
      <c r="E59" s="22">
        <f>ROUND(C59*1.68,2)</f>
        <v>497.16</v>
      </c>
      <c r="F59" s="22">
        <f>ROUND(C59*2.23,2)</f>
        <v>659.92</v>
      </c>
      <c r="G59" s="23">
        <f>ROUND(C59*2.57,2)</f>
        <v>760.54</v>
      </c>
      <c r="H59" s="29"/>
      <c r="J59" s="29"/>
    </row>
    <row r="60" spans="1:12" s="30" customFormat="1" ht="15.6" x14ac:dyDescent="0.3">
      <c r="A60" s="28"/>
      <c r="B60" s="50" t="s">
        <v>77</v>
      </c>
      <c r="C60" s="22">
        <v>72</v>
      </c>
      <c r="D60" s="22">
        <f>ROUND(C60*1.4,2)</f>
        <v>100.8</v>
      </c>
      <c r="E60" s="22">
        <f>ROUND(C60*1.68,2)</f>
        <v>120.96</v>
      </c>
      <c r="F60" s="22">
        <f>ROUND(C60*2.23,2)</f>
        <v>160.56</v>
      </c>
      <c r="G60" s="23">
        <f>ROUND(C60*2.57,2)</f>
        <v>185.04</v>
      </c>
      <c r="H60" s="29"/>
      <c r="J60" s="29"/>
    </row>
    <row r="61" spans="1:12" s="30" customFormat="1" ht="27.6" x14ac:dyDescent="0.3">
      <c r="A61" s="28"/>
      <c r="B61" s="50" t="s">
        <v>78</v>
      </c>
      <c r="C61" s="22">
        <v>275.19</v>
      </c>
      <c r="D61" s="22">
        <f t="shared" si="8"/>
        <v>385.27</v>
      </c>
      <c r="E61" s="22">
        <f t="shared" si="9"/>
        <v>462.32</v>
      </c>
      <c r="F61" s="22">
        <f t="shared" si="10"/>
        <v>613.66999999999996</v>
      </c>
      <c r="G61" s="23">
        <f t="shared" si="11"/>
        <v>707.24</v>
      </c>
      <c r="H61" s="29"/>
      <c r="J61" s="29"/>
    </row>
    <row r="62" spans="1:12" s="30" customFormat="1" ht="44.4" customHeight="1" x14ac:dyDescent="0.3">
      <c r="A62" s="28"/>
      <c r="B62" s="52" t="s">
        <v>79</v>
      </c>
      <c r="C62" s="22">
        <v>409</v>
      </c>
      <c r="D62" s="22">
        <f>ROUND(C62*1.4,2)</f>
        <v>572.6</v>
      </c>
      <c r="E62" s="22">
        <f t="shared" si="9"/>
        <v>687.12</v>
      </c>
      <c r="F62" s="22">
        <f t="shared" si="10"/>
        <v>912.07</v>
      </c>
      <c r="G62" s="23">
        <f t="shared" si="11"/>
        <v>1051.1300000000001</v>
      </c>
      <c r="H62" s="29"/>
      <c r="J62" s="29"/>
    </row>
    <row r="63" spans="1:12" s="30" customFormat="1" ht="48" customHeight="1" x14ac:dyDescent="0.3">
      <c r="A63" s="28" t="s">
        <v>59</v>
      </c>
      <c r="B63" s="69" t="s">
        <v>83</v>
      </c>
      <c r="C63" s="70"/>
      <c r="D63" s="70"/>
      <c r="E63" s="70"/>
      <c r="F63" s="70"/>
      <c r="G63" s="71"/>
      <c r="H63" s="29"/>
      <c r="J63" s="29"/>
    </row>
    <row r="64" spans="1:12" s="30" customFormat="1" ht="55.2" x14ac:dyDescent="0.3">
      <c r="A64" s="28"/>
      <c r="B64" s="50" t="s">
        <v>64</v>
      </c>
      <c r="C64" s="22">
        <v>548.92999999999995</v>
      </c>
      <c r="D64" s="22">
        <f>ROUND(C64*1.4,2)</f>
        <v>768.5</v>
      </c>
      <c r="E64" s="22">
        <f>ROUND(C64*1.68,2)</f>
        <v>922.2</v>
      </c>
      <c r="F64" s="22">
        <f>ROUND(C64*2.23,2)</f>
        <v>1224.1099999999999</v>
      </c>
      <c r="G64" s="23">
        <f>ROUND(C64*2.57,2)</f>
        <v>1410.75</v>
      </c>
      <c r="H64" s="29"/>
      <c r="I64" s="29"/>
      <c r="J64" s="29"/>
      <c r="K64" s="29"/>
      <c r="L64" s="29"/>
    </row>
    <row r="65" spans="1:12" s="30" customFormat="1" ht="15.6" x14ac:dyDescent="0.3">
      <c r="A65" s="28"/>
      <c r="B65" s="50" t="s">
        <v>65</v>
      </c>
      <c r="C65" s="22" t="s">
        <v>80</v>
      </c>
      <c r="D65" s="22" t="s">
        <v>80</v>
      </c>
      <c r="E65" s="22" t="s">
        <v>80</v>
      </c>
      <c r="F65" s="22" t="s">
        <v>80</v>
      </c>
      <c r="G65" s="23" t="s">
        <v>80</v>
      </c>
      <c r="H65" s="29"/>
      <c r="I65" s="29"/>
      <c r="J65" s="29"/>
      <c r="K65" s="29"/>
      <c r="L65" s="29"/>
    </row>
    <row r="66" spans="1:12" s="30" customFormat="1" ht="15.6" x14ac:dyDescent="0.3">
      <c r="A66" s="28"/>
      <c r="B66" s="51" t="s">
        <v>66</v>
      </c>
      <c r="C66" s="22" t="s">
        <v>80</v>
      </c>
      <c r="D66" s="22" t="s">
        <v>80</v>
      </c>
      <c r="E66" s="22" t="s">
        <v>80</v>
      </c>
      <c r="F66" s="22" t="s">
        <v>80</v>
      </c>
      <c r="G66" s="23" t="s">
        <v>80</v>
      </c>
      <c r="H66" s="29"/>
      <c r="I66" s="29"/>
      <c r="J66" s="29"/>
      <c r="K66" s="29"/>
      <c r="L66" s="29"/>
    </row>
    <row r="67" spans="1:12" s="30" customFormat="1" ht="15.6" x14ac:dyDescent="0.3">
      <c r="A67" s="28"/>
      <c r="B67" s="50" t="s">
        <v>67</v>
      </c>
      <c r="C67" s="22" t="s">
        <v>80</v>
      </c>
      <c r="D67" s="22" t="s">
        <v>80</v>
      </c>
      <c r="E67" s="22" t="s">
        <v>80</v>
      </c>
      <c r="F67" s="22" t="s">
        <v>80</v>
      </c>
      <c r="G67" s="23" t="s">
        <v>80</v>
      </c>
      <c r="H67" s="29"/>
      <c r="I67" s="29"/>
      <c r="J67" s="29"/>
      <c r="K67" s="29"/>
      <c r="L67" s="29"/>
    </row>
    <row r="68" spans="1:12" s="30" customFormat="1" ht="27.6" x14ac:dyDescent="0.3">
      <c r="A68" s="28"/>
      <c r="B68" s="50" t="s">
        <v>68</v>
      </c>
      <c r="C68" s="22" t="s">
        <v>80</v>
      </c>
      <c r="D68" s="22" t="s">
        <v>80</v>
      </c>
      <c r="E68" s="22" t="s">
        <v>80</v>
      </c>
      <c r="F68" s="22" t="s">
        <v>80</v>
      </c>
      <c r="G68" s="23" t="s">
        <v>80</v>
      </c>
      <c r="H68" s="29"/>
      <c r="I68" s="29"/>
      <c r="J68" s="29"/>
      <c r="K68" s="29"/>
      <c r="L68" s="29"/>
    </row>
    <row r="69" spans="1:12" s="30" customFormat="1" ht="27.6" x14ac:dyDescent="0.3">
      <c r="A69" s="28"/>
      <c r="B69" s="50" t="s">
        <v>69</v>
      </c>
      <c r="C69" s="22" t="s">
        <v>80</v>
      </c>
      <c r="D69" s="22" t="s">
        <v>80</v>
      </c>
      <c r="E69" s="22" t="s">
        <v>80</v>
      </c>
      <c r="F69" s="22" t="s">
        <v>80</v>
      </c>
      <c r="G69" s="23" t="s">
        <v>80</v>
      </c>
      <c r="H69" s="29"/>
      <c r="I69" s="29"/>
      <c r="J69" s="29"/>
      <c r="K69" s="29"/>
      <c r="L69" s="29"/>
    </row>
    <row r="70" spans="1:12" s="30" customFormat="1" ht="27.6" x14ac:dyDescent="0.3">
      <c r="A70" s="28"/>
      <c r="B70" s="50" t="s">
        <v>70</v>
      </c>
      <c r="C70" s="22" t="s">
        <v>80</v>
      </c>
      <c r="D70" s="22" t="s">
        <v>80</v>
      </c>
      <c r="E70" s="22" t="s">
        <v>80</v>
      </c>
      <c r="F70" s="22" t="s">
        <v>80</v>
      </c>
      <c r="G70" s="23" t="s">
        <v>80</v>
      </c>
      <c r="H70" s="29"/>
      <c r="I70" s="29"/>
      <c r="J70" s="29"/>
      <c r="K70" s="29"/>
      <c r="L70" s="29"/>
    </row>
    <row r="71" spans="1:12" s="30" customFormat="1" ht="27.6" x14ac:dyDescent="0.3">
      <c r="A71" s="28"/>
      <c r="B71" s="50" t="s">
        <v>71</v>
      </c>
      <c r="C71" s="22" t="s">
        <v>80</v>
      </c>
      <c r="D71" s="22" t="s">
        <v>80</v>
      </c>
      <c r="E71" s="22" t="s">
        <v>80</v>
      </c>
      <c r="F71" s="22" t="s">
        <v>80</v>
      </c>
      <c r="G71" s="23" t="s">
        <v>80</v>
      </c>
      <c r="H71" s="29"/>
      <c r="I71" s="29"/>
      <c r="J71" s="29"/>
      <c r="K71" s="29"/>
      <c r="L71" s="29"/>
    </row>
    <row r="72" spans="1:12" s="30" customFormat="1" ht="27.6" x14ac:dyDescent="0.3">
      <c r="A72" s="28"/>
      <c r="B72" s="50" t="s">
        <v>72</v>
      </c>
      <c r="C72" s="22" t="s">
        <v>80</v>
      </c>
      <c r="D72" s="22" t="s">
        <v>80</v>
      </c>
      <c r="E72" s="22" t="s">
        <v>80</v>
      </c>
      <c r="F72" s="22" t="s">
        <v>80</v>
      </c>
      <c r="G72" s="23" t="s">
        <v>80</v>
      </c>
      <c r="H72" s="29"/>
      <c r="I72" s="29"/>
      <c r="J72" s="29"/>
      <c r="K72" s="29"/>
      <c r="L72" s="29"/>
    </row>
    <row r="73" spans="1:12" s="30" customFormat="1" ht="15.6" x14ac:dyDescent="0.3">
      <c r="A73" s="28"/>
      <c r="B73" s="50" t="s">
        <v>73</v>
      </c>
      <c r="C73" s="22">
        <v>279.75</v>
      </c>
      <c r="D73" s="22">
        <f t="shared" ref="D73:D74" si="12">ROUND(C73*1.4,2)</f>
        <v>391.65</v>
      </c>
      <c r="E73" s="22">
        <f t="shared" ref="E73:E75" si="13">ROUND(C73*1.68,2)</f>
        <v>469.98</v>
      </c>
      <c r="F73" s="22">
        <f t="shared" ref="F73:F75" si="14">ROUND(C73*2.23,2)</f>
        <v>623.84</v>
      </c>
      <c r="G73" s="23">
        <f t="shared" ref="G73:G75" si="15">ROUND(C73*2.57,2)</f>
        <v>718.96</v>
      </c>
      <c r="H73" s="29"/>
      <c r="I73" s="29"/>
      <c r="J73" s="29"/>
      <c r="K73" s="29"/>
      <c r="L73" s="29"/>
    </row>
    <row r="74" spans="1:12" s="30" customFormat="1" ht="15.6" x14ac:dyDescent="0.3">
      <c r="A74" s="28"/>
      <c r="B74" s="50" t="s">
        <v>74</v>
      </c>
      <c r="C74" s="22">
        <v>130.53</v>
      </c>
      <c r="D74" s="22">
        <f t="shared" si="12"/>
        <v>182.74</v>
      </c>
      <c r="E74" s="22">
        <f t="shared" si="13"/>
        <v>219.29</v>
      </c>
      <c r="F74" s="22">
        <f t="shared" si="14"/>
        <v>291.08</v>
      </c>
      <c r="G74" s="23">
        <f t="shared" si="15"/>
        <v>335.46</v>
      </c>
      <c r="H74" s="29"/>
      <c r="I74" s="29"/>
      <c r="J74" s="29"/>
      <c r="K74" s="29"/>
      <c r="L74" s="29"/>
    </row>
    <row r="75" spans="1:12" s="30" customFormat="1" ht="27.6" x14ac:dyDescent="0.3">
      <c r="A75" s="28"/>
      <c r="B75" s="50" t="s">
        <v>75</v>
      </c>
      <c r="C75" s="22">
        <v>484.9</v>
      </c>
      <c r="D75" s="22">
        <f>ROUND(C75*1.4,2)</f>
        <v>678.86</v>
      </c>
      <c r="E75" s="22">
        <f t="shared" si="13"/>
        <v>814.63</v>
      </c>
      <c r="F75" s="22">
        <f t="shared" si="14"/>
        <v>1081.33</v>
      </c>
      <c r="G75" s="23">
        <f t="shared" si="15"/>
        <v>1246.19</v>
      </c>
      <c r="H75" s="29"/>
      <c r="I75" s="29"/>
      <c r="J75" s="29"/>
      <c r="K75" s="29"/>
      <c r="L75" s="29"/>
    </row>
    <row r="76" spans="1:12" s="30" customFormat="1" ht="27.6" x14ac:dyDescent="0.3">
      <c r="A76" s="28"/>
      <c r="B76" s="50" t="s">
        <v>76</v>
      </c>
      <c r="C76" s="22">
        <v>384.71</v>
      </c>
      <c r="D76" s="22">
        <f>ROUND(C76*1.4,2)</f>
        <v>538.59</v>
      </c>
      <c r="E76" s="22">
        <f>ROUND(C76*1.68,2)</f>
        <v>646.30999999999995</v>
      </c>
      <c r="F76" s="22">
        <f>ROUND(C76*2.23,2)</f>
        <v>857.9</v>
      </c>
      <c r="G76" s="23">
        <f>ROUND(C76*2.57,2)</f>
        <v>988.7</v>
      </c>
      <c r="H76" s="29"/>
      <c r="I76" s="29"/>
      <c r="J76" s="29"/>
      <c r="K76" s="29"/>
      <c r="L76" s="29"/>
    </row>
    <row r="77" spans="1:12" s="30" customFormat="1" ht="15.6" x14ac:dyDescent="0.3">
      <c r="A77" s="28"/>
      <c r="B77" s="50" t="s">
        <v>77</v>
      </c>
      <c r="C77" s="22">
        <v>93.6</v>
      </c>
      <c r="D77" s="22">
        <f>ROUND(C77*1.4,2)</f>
        <v>131.04</v>
      </c>
      <c r="E77" s="22">
        <f>ROUND(C77*1.68,2)</f>
        <v>157.25</v>
      </c>
      <c r="F77" s="22">
        <f>ROUND(C77*2.23,2)</f>
        <v>208.73</v>
      </c>
      <c r="G77" s="23">
        <f>ROUND(C77*2.57,2)</f>
        <v>240.55</v>
      </c>
      <c r="H77" s="29"/>
      <c r="I77" s="29"/>
      <c r="J77" s="29"/>
      <c r="K77" s="29"/>
      <c r="L77" s="29"/>
    </row>
    <row r="78" spans="1:12" s="30" customFormat="1" ht="27.6" x14ac:dyDescent="0.3">
      <c r="A78" s="28"/>
      <c r="B78" s="50" t="s">
        <v>78</v>
      </c>
      <c r="C78" s="22">
        <v>357.75</v>
      </c>
      <c r="D78" s="22">
        <f t="shared" ref="D78" si="16">ROUND(C78*1.4,2)</f>
        <v>500.85</v>
      </c>
      <c r="E78" s="22">
        <f t="shared" ref="E78:E79" si="17">ROUND(C78*1.68,2)</f>
        <v>601.02</v>
      </c>
      <c r="F78" s="22">
        <f t="shared" ref="F78:F79" si="18">ROUND(C78*2.23,2)</f>
        <v>797.78</v>
      </c>
      <c r="G78" s="23">
        <f t="shared" ref="G78:G79" si="19">ROUND(C78*2.57,2)</f>
        <v>919.42</v>
      </c>
      <c r="H78" s="29"/>
      <c r="I78" s="29"/>
      <c r="J78" s="29"/>
      <c r="K78" s="29"/>
      <c r="L78" s="29"/>
    </row>
    <row r="79" spans="1:12" s="30" customFormat="1" ht="44.4" customHeight="1" x14ac:dyDescent="0.3">
      <c r="A79" s="28"/>
      <c r="B79" s="52" t="s">
        <v>79</v>
      </c>
      <c r="C79" s="22">
        <v>531.70000000000005</v>
      </c>
      <c r="D79" s="22">
        <f>ROUND(C79*1.4,2)</f>
        <v>744.38</v>
      </c>
      <c r="E79" s="22">
        <f t="shared" si="17"/>
        <v>893.26</v>
      </c>
      <c r="F79" s="22">
        <f t="shared" si="18"/>
        <v>1185.69</v>
      </c>
      <c r="G79" s="23">
        <f t="shared" si="19"/>
        <v>1366.47</v>
      </c>
      <c r="H79" s="29"/>
      <c r="I79" s="29"/>
      <c r="J79" s="29"/>
      <c r="K79" s="29"/>
      <c r="L79" s="29"/>
    </row>
    <row r="80" spans="1:12" s="30" customFormat="1" ht="20.25" customHeight="1" x14ac:dyDescent="0.3">
      <c r="A80" s="28"/>
      <c r="B80" s="31"/>
      <c r="C80" s="22"/>
      <c r="D80" s="22"/>
      <c r="E80" s="22"/>
      <c r="F80" s="22"/>
      <c r="G80" s="23"/>
      <c r="H80" s="29"/>
      <c r="J80" s="29"/>
    </row>
    <row r="81" spans="1:13" s="30" customFormat="1" ht="26.25" customHeight="1" x14ac:dyDescent="0.3">
      <c r="A81" s="41">
        <v>3</v>
      </c>
      <c r="B81" s="83" t="s">
        <v>16</v>
      </c>
      <c r="C81" s="84"/>
      <c r="D81" s="84"/>
      <c r="E81" s="84"/>
      <c r="F81" s="84"/>
      <c r="G81" s="85"/>
      <c r="H81" s="29"/>
    </row>
    <row r="82" spans="1:13" s="30" customFormat="1" ht="23.4" customHeight="1" x14ac:dyDescent="0.3">
      <c r="A82" s="41"/>
      <c r="B82" s="42" t="s">
        <v>17</v>
      </c>
      <c r="C82" s="22">
        <v>885.37</v>
      </c>
      <c r="D82" s="22">
        <f>ROUND(C82*$D$7,2)</f>
        <v>1239.52</v>
      </c>
      <c r="E82" s="22">
        <f>ROUND(C82*$E$7,2)</f>
        <v>1487.42</v>
      </c>
      <c r="F82" s="22">
        <f>ROUND(C82*$F$7,2)</f>
        <v>1974.38</v>
      </c>
      <c r="G82" s="23">
        <f>ROUND(C82*$G$7,2)</f>
        <v>2275.4</v>
      </c>
      <c r="H82" s="29"/>
    </row>
    <row r="83" spans="1:13" s="30" customFormat="1" ht="23.4" customHeight="1" x14ac:dyDescent="0.3">
      <c r="A83" s="41"/>
      <c r="B83" s="42" t="s">
        <v>18</v>
      </c>
      <c r="C83" s="22">
        <v>1282.3699999999999</v>
      </c>
      <c r="D83" s="22">
        <f t="shared" ref="D83:D85" si="20">ROUND(C83*$D$7,2)</f>
        <v>1795.32</v>
      </c>
      <c r="E83" s="22">
        <f t="shared" ref="E83:E85" si="21">ROUND(C83*$E$7,2)</f>
        <v>2154.38</v>
      </c>
      <c r="F83" s="22">
        <f>ROUND(C83*$F$7,2)</f>
        <v>2859.69</v>
      </c>
      <c r="G83" s="23">
        <f t="shared" ref="G83:G85" si="22">ROUND(C83*$G$7,2)</f>
        <v>3295.69</v>
      </c>
      <c r="H83" s="29"/>
    </row>
    <row r="84" spans="1:13" s="30" customFormat="1" ht="23.4" customHeight="1" x14ac:dyDescent="0.3">
      <c r="A84" s="41"/>
      <c r="B84" s="42" t="s">
        <v>19</v>
      </c>
      <c r="C84" s="22">
        <v>869.86</v>
      </c>
      <c r="D84" s="22">
        <f t="shared" si="20"/>
        <v>1217.8</v>
      </c>
      <c r="E84" s="22">
        <f t="shared" si="21"/>
        <v>1461.36</v>
      </c>
      <c r="F84" s="22">
        <f>ROUND(C84*$F$7,2)</f>
        <v>1939.79</v>
      </c>
      <c r="G84" s="23">
        <f t="shared" si="22"/>
        <v>2235.54</v>
      </c>
      <c r="H84" s="29"/>
    </row>
    <row r="85" spans="1:13" s="30" customFormat="1" ht="23.4" customHeight="1" thickBot="1" x14ac:dyDescent="0.35">
      <c r="A85" s="43"/>
      <c r="B85" s="44" t="s">
        <v>20</v>
      </c>
      <c r="C85" s="45">
        <v>1070.29</v>
      </c>
      <c r="D85" s="22">
        <f t="shared" si="20"/>
        <v>1498.41</v>
      </c>
      <c r="E85" s="22">
        <f t="shared" si="21"/>
        <v>1798.09</v>
      </c>
      <c r="F85" s="22">
        <f t="shared" ref="F85" si="23">ROUND(C85*$F$7,2)</f>
        <v>2386.75</v>
      </c>
      <c r="G85" s="23">
        <f t="shared" si="22"/>
        <v>2750.65</v>
      </c>
      <c r="H85" s="29"/>
    </row>
    <row r="86" spans="1:13" ht="26.25" customHeight="1" x14ac:dyDescent="0.3">
      <c r="A86" s="46">
        <v>4</v>
      </c>
      <c r="B86" s="60" t="s">
        <v>21</v>
      </c>
      <c r="C86" s="61"/>
      <c r="D86" s="61"/>
      <c r="E86" s="61"/>
      <c r="F86" s="61"/>
      <c r="G86" s="62"/>
    </row>
    <row r="87" spans="1:13" ht="19.5" customHeight="1" x14ac:dyDescent="0.3">
      <c r="A87" s="19"/>
      <c r="B87" s="11" t="s">
        <v>22</v>
      </c>
      <c r="C87" s="12">
        <f>ROUND(957.63*1.203,2)</f>
        <v>1152.03</v>
      </c>
      <c r="D87" s="12">
        <f>ROUND(C87*1.4,2)</f>
        <v>1612.84</v>
      </c>
      <c r="E87" s="12">
        <f>ROUND(C87*1.68,2)</f>
        <v>1935.41</v>
      </c>
      <c r="F87" s="12">
        <f>ROUND(C87*2.23,2)</f>
        <v>2569.0300000000002</v>
      </c>
      <c r="G87" s="13">
        <f>ROUND(C87*2.57,2)</f>
        <v>2960.72</v>
      </c>
    </row>
    <row r="88" spans="1:13" ht="19.5" customHeight="1" thickBot="1" x14ac:dyDescent="0.35">
      <c r="A88" s="21"/>
      <c r="B88" s="14" t="s">
        <v>23</v>
      </c>
      <c r="C88" s="15">
        <f>ROUND(1103.21*1.203,2)</f>
        <v>1327.16</v>
      </c>
      <c r="D88" s="12">
        <f>ROUND(C88*1.4,2)</f>
        <v>1858.02</v>
      </c>
      <c r="E88" s="15">
        <f>ROUND(C88*1.68,2)</f>
        <v>2229.63</v>
      </c>
      <c r="F88" s="15">
        <f>ROUND(C88*2.23,2)</f>
        <v>2959.57</v>
      </c>
      <c r="G88" s="16">
        <f>ROUND(C88*2.57,2)</f>
        <v>3410.8</v>
      </c>
    </row>
    <row r="89" spans="1:13" ht="26.25" customHeight="1" x14ac:dyDescent="0.3">
      <c r="A89" s="28" t="s">
        <v>63</v>
      </c>
      <c r="B89" s="66" t="s">
        <v>62</v>
      </c>
      <c r="C89" s="67"/>
      <c r="D89" s="67"/>
      <c r="E89" s="67"/>
      <c r="F89" s="67"/>
      <c r="G89" s="68"/>
    </row>
    <row r="90" spans="1:13" ht="19.5" customHeight="1" x14ac:dyDescent="0.3">
      <c r="A90" s="19"/>
      <c r="B90" s="11" t="s">
        <v>22</v>
      </c>
      <c r="C90" s="12">
        <v>1497.64</v>
      </c>
      <c r="D90" s="12">
        <f>ROUND(C90*1.4,2)</f>
        <v>2096.6999999999998</v>
      </c>
      <c r="E90" s="12">
        <f>ROUND(C90*1.68,2)</f>
        <v>2516.04</v>
      </c>
      <c r="F90" s="12">
        <f>ROUND(C90*2.23,2)</f>
        <v>3339.74</v>
      </c>
      <c r="G90" s="13">
        <f>ROUND(C90*2.57,2)</f>
        <v>3848.93</v>
      </c>
    </row>
    <row r="91" spans="1:13" ht="19.5" customHeight="1" thickBot="1" x14ac:dyDescent="0.35">
      <c r="A91" s="21"/>
      <c r="B91" s="14" t="s">
        <v>23</v>
      </c>
      <c r="C91" s="12">
        <v>1725.31</v>
      </c>
      <c r="D91" s="12">
        <f>ROUND(C91*1.4,2)</f>
        <v>2415.4299999999998</v>
      </c>
      <c r="E91" s="15">
        <f>ROUND(C91*1.68,2)</f>
        <v>2898.52</v>
      </c>
      <c r="F91" s="15">
        <f>ROUND(C91*2.23,2)</f>
        <v>3847.44</v>
      </c>
      <c r="G91" s="16">
        <f>ROUND(C91*2.57,2)</f>
        <v>4434.05</v>
      </c>
    </row>
    <row r="92" spans="1:13" ht="19.5" customHeight="1" x14ac:dyDescent="0.3">
      <c r="A92" s="46">
        <v>5</v>
      </c>
      <c r="B92" s="60" t="s">
        <v>24</v>
      </c>
      <c r="C92" s="61"/>
      <c r="D92" s="61"/>
      <c r="E92" s="61"/>
      <c r="F92" s="61"/>
      <c r="G92" s="62"/>
    </row>
    <row r="93" spans="1:13" ht="55.2" x14ac:dyDescent="0.3">
      <c r="A93" s="19"/>
      <c r="B93" s="47" t="s">
        <v>25</v>
      </c>
      <c r="C93" s="12">
        <v>544.70000000000005</v>
      </c>
      <c r="D93" s="12">
        <f>ROUND(C93*1.4,2)</f>
        <v>762.58</v>
      </c>
      <c r="E93" s="12">
        <f>ROUND(C93*1.68,2)</f>
        <v>915.1</v>
      </c>
      <c r="F93" s="12">
        <f>ROUND(C93*2.23,2)</f>
        <v>1214.68</v>
      </c>
      <c r="G93" s="35">
        <f>ROUND(C93*2.57,2)</f>
        <v>1399.88</v>
      </c>
      <c r="I93" s="27"/>
      <c r="J93" s="27"/>
      <c r="K93" s="27"/>
      <c r="L93" s="27"/>
      <c r="M93" s="27"/>
    </row>
    <row r="94" spans="1:13" ht="55.2" x14ac:dyDescent="0.3">
      <c r="A94" s="19"/>
      <c r="B94" s="47" t="s">
        <v>56</v>
      </c>
      <c r="C94" s="12">
        <v>544.70000000000005</v>
      </c>
      <c r="D94" s="12">
        <f>ROUND(C94*1.4,2)</f>
        <v>762.58</v>
      </c>
      <c r="E94" s="12">
        <f>ROUND(C94*1.68,2)</f>
        <v>915.1</v>
      </c>
      <c r="F94" s="12">
        <f>ROUND(C94*2.23,2)</f>
        <v>1214.68</v>
      </c>
      <c r="G94" s="35">
        <f>ROUND(C94*2.57,2)</f>
        <v>1399.88</v>
      </c>
      <c r="I94" s="27"/>
      <c r="J94" s="27"/>
      <c r="K94" s="27"/>
      <c r="L94" s="27"/>
    </row>
    <row r="95" spans="1:13" ht="17.100000000000001" customHeight="1" x14ac:dyDescent="0.3">
      <c r="A95" s="19"/>
      <c r="B95" s="11" t="s">
        <v>26</v>
      </c>
      <c r="C95" s="12">
        <v>1837.4</v>
      </c>
      <c r="D95" s="12">
        <f>ROUND(C95*1.4,2)</f>
        <v>2572.36</v>
      </c>
      <c r="E95" s="12">
        <f>ROUND(C95*1.68,2)</f>
        <v>3086.83</v>
      </c>
      <c r="F95" s="12">
        <f>ROUND(C95*2.23,2)</f>
        <v>4097.3999999999996</v>
      </c>
      <c r="G95" s="35">
        <f>ROUND(C95*2.57,2)</f>
        <v>4722.12</v>
      </c>
      <c r="I95" s="27"/>
      <c r="J95" s="27"/>
      <c r="K95" s="27"/>
      <c r="L95" s="27"/>
    </row>
    <row r="96" spans="1:13" ht="17.100000000000001" customHeight="1" x14ac:dyDescent="0.3">
      <c r="A96" s="19"/>
      <c r="B96" s="11" t="s">
        <v>27</v>
      </c>
      <c r="C96" s="12">
        <v>1837.4</v>
      </c>
      <c r="D96" s="12">
        <f>ROUND(C96*1.4,2)</f>
        <v>2572.36</v>
      </c>
      <c r="E96" s="12">
        <f>ROUND(C96*1.68,2)</f>
        <v>3086.83</v>
      </c>
      <c r="F96" s="12">
        <f>ROUND(C96*2.23,2)</f>
        <v>4097.3999999999996</v>
      </c>
      <c r="G96" s="35">
        <f>ROUND(C96*2.57,2)</f>
        <v>4722.12</v>
      </c>
      <c r="I96" s="27"/>
      <c r="J96" s="27"/>
      <c r="K96" s="27"/>
      <c r="L96" s="27"/>
    </row>
    <row r="97" spans="1:12" ht="17.100000000000001" customHeight="1" x14ac:dyDescent="0.3">
      <c r="A97" s="19"/>
      <c r="B97" s="47" t="s">
        <v>28</v>
      </c>
      <c r="C97" s="12">
        <v>929.49</v>
      </c>
      <c r="D97" s="12">
        <f>ROUND(C97*1.4,2)</f>
        <v>1301.29</v>
      </c>
      <c r="E97" s="12">
        <f>ROUND(C97*1.68,2)</f>
        <v>1561.54</v>
      </c>
      <c r="F97" s="12">
        <f>ROUND(C97*2.23,2)</f>
        <v>2072.7600000000002</v>
      </c>
      <c r="G97" s="35">
        <f>ROUND(C97*2.57,2)</f>
        <v>2388.79</v>
      </c>
      <c r="I97" s="27"/>
      <c r="J97" s="27"/>
      <c r="K97" s="27"/>
      <c r="L97" s="27"/>
    </row>
    <row r="98" spans="1:12" ht="17.100000000000001" customHeight="1" x14ac:dyDescent="0.3">
      <c r="A98" s="19"/>
      <c r="B98" s="47" t="s">
        <v>29</v>
      </c>
      <c r="C98" s="12">
        <v>929.49</v>
      </c>
      <c r="D98" s="12">
        <f>ROUND(C98*1.4,2)</f>
        <v>1301.29</v>
      </c>
      <c r="E98" s="12">
        <f>ROUND(C98*1.68,2)</f>
        <v>1561.54</v>
      </c>
      <c r="F98" s="12">
        <f>ROUND(C98*2.23,2)</f>
        <v>2072.7600000000002</v>
      </c>
      <c r="G98" s="35">
        <f>ROUND(C98*2.57,2)</f>
        <v>2388.79</v>
      </c>
      <c r="I98" s="27"/>
      <c r="J98" s="27"/>
      <c r="K98" s="27"/>
      <c r="L98" s="27"/>
    </row>
    <row r="99" spans="1:12" ht="17.100000000000001" customHeight="1" x14ac:dyDescent="0.3">
      <c r="A99" s="19"/>
      <c r="B99" s="11" t="s">
        <v>30</v>
      </c>
      <c r="C99" s="12">
        <v>2299.7199999999998</v>
      </c>
      <c r="D99" s="12">
        <f>ROUND(C99*1.4,2)</f>
        <v>3219.61</v>
      </c>
      <c r="E99" s="12">
        <f>ROUND(C99*1.68,2)</f>
        <v>3863.53</v>
      </c>
      <c r="F99" s="12">
        <f>ROUND(C99*2.23,2)</f>
        <v>5128.38</v>
      </c>
      <c r="G99" s="35">
        <f>ROUND(C99*2.57,2)</f>
        <v>5910.28</v>
      </c>
      <c r="I99" s="27"/>
      <c r="J99" s="27"/>
      <c r="K99" s="27"/>
      <c r="L99" s="27"/>
    </row>
    <row r="100" spans="1:12" ht="17.100000000000001" customHeight="1" x14ac:dyDescent="0.3">
      <c r="A100" s="19"/>
      <c r="B100" s="11" t="s">
        <v>31</v>
      </c>
      <c r="C100" s="12">
        <v>2299.7199999999998</v>
      </c>
      <c r="D100" s="12">
        <f>ROUND(C100*1.4,2)</f>
        <v>3219.61</v>
      </c>
      <c r="E100" s="12">
        <f>ROUND(C100*1.68,2)</f>
        <v>3863.53</v>
      </c>
      <c r="F100" s="12">
        <f>ROUND(C100*2.23,2)</f>
        <v>5128.38</v>
      </c>
      <c r="G100" s="35">
        <f>ROUND(C100*2.57,2)</f>
        <v>5910.28</v>
      </c>
      <c r="I100" s="27"/>
      <c r="J100" s="27"/>
      <c r="K100" s="27"/>
      <c r="L100" s="27"/>
    </row>
    <row r="101" spans="1:12" ht="17.100000000000001" customHeight="1" x14ac:dyDescent="0.3">
      <c r="A101" s="19"/>
      <c r="B101" s="11" t="s">
        <v>32</v>
      </c>
      <c r="C101" s="12">
        <v>767.04</v>
      </c>
      <c r="D101" s="12">
        <f>ROUND(C101*1.4,2)</f>
        <v>1073.8599999999999</v>
      </c>
      <c r="E101" s="12">
        <f>ROUND(C101*1.68,2)</f>
        <v>1288.6300000000001</v>
      </c>
      <c r="F101" s="12">
        <f>ROUND(C101*2.23,2)</f>
        <v>1710.5</v>
      </c>
      <c r="G101" s="35">
        <f>ROUND(C101*2.57,2)</f>
        <v>1971.29</v>
      </c>
      <c r="I101" s="27"/>
      <c r="J101" s="27"/>
      <c r="K101" s="27"/>
      <c r="L101" s="27"/>
    </row>
    <row r="102" spans="1:12" ht="17.100000000000001" customHeight="1" x14ac:dyDescent="0.3">
      <c r="A102" s="19"/>
      <c r="B102" s="11" t="s">
        <v>33</v>
      </c>
      <c r="C102" s="12">
        <v>767.04</v>
      </c>
      <c r="D102" s="12">
        <f>ROUND(C102*1.4,2)</f>
        <v>1073.8599999999999</v>
      </c>
      <c r="E102" s="12">
        <f>ROUND(C102*1.68,2)</f>
        <v>1288.6300000000001</v>
      </c>
      <c r="F102" s="12">
        <f>ROUND(C102*2.23,2)</f>
        <v>1710.5</v>
      </c>
      <c r="G102" s="35">
        <f>ROUND(C102*2.57,2)</f>
        <v>1971.29</v>
      </c>
      <c r="I102" s="27"/>
      <c r="J102" s="27"/>
      <c r="K102" s="27"/>
      <c r="L102" s="27"/>
    </row>
    <row r="103" spans="1:12" ht="17.100000000000001" customHeight="1" x14ac:dyDescent="0.3">
      <c r="A103" s="19"/>
      <c r="B103" s="11" t="s">
        <v>34</v>
      </c>
      <c r="C103" s="12">
        <v>2448.64</v>
      </c>
      <c r="D103" s="12">
        <f>ROUND(C103*1.4,2)</f>
        <v>3428.1</v>
      </c>
      <c r="E103" s="12">
        <f>ROUND(C103*1.68,2)</f>
        <v>4113.72</v>
      </c>
      <c r="F103" s="12">
        <f>ROUND(C103*2.23,2)</f>
        <v>5460.47</v>
      </c>
      <c r="G103" s="35">
        <f>ROUND(C103*2.57,2)</f>
        <v>6293</v>
      </c>
      <c r="I103" s="27"/>
      <c r="J103" s="27"/>
      <c r="K103" s="27"/>
      <c r="L103" s="27"/>
    </row>
    <row r="104" spans="1:12" ht="17.100000000000001" customHeight="1" x14ac:dyDescent="0.3">
      <c r="A104" s="19"/>
      <c r="B104" s="11" t="s">
        <v>35</v>
      </c>
      <c r="C104" s="12">
        <v>2641.49</v>
      </c>
      <c r="D104" s="12">
        <f>ROUND(C104*1.4,2)</f>
        <v>3698.09</v>
      </c>
      <c r="E104" s="12">
        <f t="shared" ref="E103:E114" si="24">ROUND(C104*1.68,2)</f>
        <v>4437.7</v>
      </c>
      <c r="F104" s="12">
        <f>ROUND(C104*2.23,2)</f>
        <v>5890.52</v>
      </c>
      <c r="G104" s="35">
        <f>ROUND(C104*2.57,2)</f>
        <v>6788.63</v>
      </c>
      <c r="I104" s="27"/>
      <c r="J104" s="27"/>
      <c r="K104" s="27"/>
      <c r="L104" s="27"/>
    </row>
    <row r="105" spans="1:12" ht="17.100000000000001" customHeight="1" x14ac:dyDescent="0.3">
      <c r="A105" s="19"/>
      <c r="B105" s="11" t="s">
        <v>36</v>
      </c>
      <c r="C105" s="12">
        <v>2833.44</v>
      </c>
      <c r="D105" s="12">
        <f>ROUND(C105*1.4,2)</f>
        <v>3966.82</v>
      </c>
      <c r="E105" s="12">
        <f t="shared" si="24"/>
        <v>4760.18</v>
      </c>
      <c r="F105" s="12">
        <f>ROUND(C105*2.23,2)</f>
        <v>6318.57</v>
      </c>
      <c r="G105" s="35">
        <f>ROUND(C105*2.57,2)</f>
        <v>7281.94</v>
      </c>
      <c r="I105" s="27"/>
      <c r="J105" s="27"/>
      <c r="K105" s="27"/>
      <c r="L105" s="27"/>
    </row>
    <row r="106" spans="1:12" ht="17.100000000000001" customHeight="1" x14ac:dyDescent="0.3">
      <c r="A106" s="19"/>
      <c r="B106" s="11" t="s">
        <v>37</v>
      </c>
      <c r="C106" s="12">
        <v>3026.28</v>
      </c>
      <c r="D106" s="12">
        <f>ROUND(C106*1.4,2)</f>
        <v>4236.79</v>
      </c>
      <c r="E106" s="12">
        <f t="shared" si="24"/>
        <v>5084.1499999999996</v>
      </c>
      <c r="F106" s="12">
        <f t="shared" ref="F103:F114" si="25">ROUND(C106*2.23,2)</f>
        <v>6748.6</v>
      </c>
      <c r="G106" s="35">
        <f>ROUND(C106*2.57,2)</f>
        <v>7777.54</v>
      </c>
      <c r="I106" s="27"/>
      <c r="J106" s="27"/>
      <c r="K106" s="27"/>
      <c r="L106" s="27"/>
    </row>
    <row r="107" spans="1:12" ht="17.100000000000001" customHeight="1" x14ac:dyDescent="0.3">
      <c r="A107" s="19"/>
      <c r="B107" s="11" t="s">
        <v>38</v>
      </c>
      <c r="C107" s="12">
        <v>1752.49</v>
      </c>
      <c r="D107" s="12">
        <f>ROUND(C107*1.4,2)</f>
        <v>2453.4899999999998</v>
      </c>
      <c r="E107" s="12">
        <f t="shared" si="24"/>
        <v>2944.18</v>
      </c>
      <c r="F107" s="12">
        <f t="shared" si="25"/>
        <v>3908.05</v>
      </c>
      <c r="G107" s="35">
        <f>ROUND(C107*2.57,2)</f>
        <v>4503.8999999999996</v>
      </c>
      <c r="I107" s="27"/>
      <c r="J107" s="27"/>
      <c r="K107" s="27"/>
      <c r="L107" s="27"/>
    </row>
    <row r="108" spans="1:12" ht="17.100000000000001" customHeight="1" x14ac:dyDescent="0.3">
      <c r="A108" s="19"/>
      <c r="B108" s="11" t="s">
        <v>39</v>
      </c>
      <c r="C108" s="12">
        <v>1752.49</v>
      </c>
      <c r="D108" s="12">
        <f>ROUND(C108*1.4,2)</f>
        <v>2453.4899999999998</v>
      </c>
      <c r="E108" s="12">
        <f t="shared" ref="E108:E109" si="26">ROUND(C108*1.68,2)</f>
        <v>2944.18</v>
      </c>
      <c r="F108" s="12">
        <f t="shared" ref="F108:F109" si="27">ROUND(C108*2.23,2)</f>
        <v>3908.05</v>
      </c>
      <c r="G108" s="35">
        <f>ROUND(C108*2.57,2)</f>
        <v>4503.8999999999996</v>
      </c>
      <c r="I108" s="27"/>
      <c r="J108" s="27"/>
      <c r="K108" s="27"/>
      <c r="L108" s="27"/>
    </row>
    <row r="109" spans="1:12" ht="17.100000000000001" customHeight="1" x14ac:dyDescent="0.3">
      <c r="A109" s="19"/>
      <c r="B109" s="11" t="s">
        <v>40</v>
      </c>
      <c r="C109" s="12">
        <v>2580.48</v>
      </c>
      <c r="D109" s="12">
        <f>ROUND(C109*1.4,2)</f>
        <v>3612.67</v>
      </c>
      <c r="E109" s="12">
        <f t="shared" si="26"/>
        <v>4335.21</v>
      </c>
      <c r="F109" s="12">
        <f t="shared" si="27"/>
        <v>5754.47</v>
      </c>
      <c r="G109" s="35">
        <f>ROUND(C109*2.57,2)</f>
        <v>6631.83</v>
      </c>
      <c r="I109" s="27"/>
      <c r="J109" s="27"/>
      <c r="K109" s="27"/>
      <c r="L109" s="27"/>
    </row>
    <row r="110" spans="1:12" ht="17.100000000000001" customHeight="1" x14ac:dyDescent="0.3">
      <c r="A110" s="19"/>
      <c r="B110" s="11" t="s">
        <v>41</v>
      </c>
      <c r="C110" s="12">
        <v>2580.48</v>
      </c>
      <c r="D110" s="12">
        <f>ROUND(C110*1.4,2)</f>
        <v>3612.67</v>
      </c>
      <c r="E110" s="12">
        <f t="shared" ref="E110:E111" si="28">ROUND(C110*1.68,2)</f>
        <v>4335.21</v>
      </c>
      <c r="F110" s="12">
        <f t="shared" ref="F110:F111" si="29">ROUND(C110*2.23,2)</f>
        <v>5754.47</v>
      </c>
      <c r="G110" s="35">
        <f>ROUND(C110*2.57,2)</f>
        <v>6631.83</v>
      </c>
      <c r="I110" s="27"/>
      <c r="J110" s="27"/>
      <c r="K110" s="27"/>
      <c r="L110" s="27"/>
    </row>
    <row r="111" spans="1:12" ht="17.100000000000001" customHeight="1" x14ac:dyDescent="0.3">
      <c r="A111" s="19"/>
      <c r="B111" s="11" t="s">
        <v>42</v>
      </c>
      <c r="C111" s="12">
        <v>1078.4100000000001</v>
      </c>
      <c r="D111" s="12">
        <f>ROUND(C111*1.4,2)</f>
        <v>1509.77</v>
      </c>
      <c r="E111" s="12">
        <f t="shared" si="28"/>
        <v>1811.73</v>
      </c>
      <c r="F111" s="12">
        <f t="shared" si="29"/>
        <v>2404.85</v>
      </c>
      <c r="G111" s="35">
        <f>ROUND(C111*2.57,2)</f>
        <v>2771.51</v>
      </c>
      <c r="I111" s="27"/>
      <c r="J111" s="27"/>
      <c r="K111" s="27"/>
      <c r="L111" s="27"/>
    </row>
    <row r="112" spans="1:12" ht="17.100000000000001" customHeight="1" x14ac:dyDescent="0.3">
      <c r="A112" s="19"/>
      <c r="B112" s="11" t="s">
        <v>43</v>
      </c>
      <c r="C112" s="12">
        <v>1271.25</v>
      </c>
      <c r="D112" s="12">
        <f>ROUND(C112*1.4,2)</f>
        <v>1779.75</v>
      </c>
      <c r="E112" s="12">
        <f t="shared" ref="E112" si="30">ROUND(C112*1.68,2)</f>
        <v>2135.6999999999998</v>
      </c>
      <c r="F112" s="12">
        <f t="shared" ref="F112:F113" si="31">ROUND(C112*2.23,2)</f>
        <v>2834.89</v>
      </c>
      <c r="G112" s="35">
        <f>ROUND(C112*2.57,2)</f>
        <v>3267.11</v>
      </c>
      <c r="I112" s="27"/>
      <c r="J112" s="27"/>
      <c r="K112" s="27"/>
      <c r="L112" s="27"/>
    </row>
    <row r="113" spans="1:12" ht="17.100000000000001" customHeight="1" x14ac:dyDescent="0.3">
      <c r="A113" s="19"/>
      <c r="B113" s="11" t="s">
        <v>44</v>
      </c>
      <c r="C113" s="12">
        <v>3576.51</v>
      </c>
      <c r="D113" s="12">
        <f>ROUND(C113*1.4,2)</f>
        <v>5007.1099999999997</v>
      </c>
      <c r="E113" s="12">
        <f t="shared" si="24"/>
        <v>6008.54</v>
      </c>
      <c r="F113" s="12">
        <f t="shared" si="31"/>
        <v>7975.62</v>
      </c>
      <c r="G113" s="35">
        <f>ROUND(C113*2.57,2)</f>
        <v>9191.6299999999992</v>
      </c>
      <c r="I113" s="27"/>
      <c r="J113" s="27"/>
      <c r="K113" s="27"/>
      <c r="L113" s="27"/>
    </row>
    <row r="114" spans="1:12" ht="17.100000000000001" customHeight="1" thickBot="1" x14ac:dyDescent="0.35">
      <c r="A114" s="21"/>
      <c r="B114" s="14" t="s">
        <v>45</v>
      </c>
      <c r="C114" s="15">
        <v>3769.36</v>
      </c>
      <c r="D114" s="12">
        <f>ROUND(C114*1.4,2)</f>
        <v>5277.1</v>
      </c>
      <c r="E114" s="15">
        <f t="shared" si="24"/>
        <v>6332.52</v>
      </c>
      <c r="F114" s="15">
        <f t="shared" si="25"/>
        <v>8405.67</v>
      </c>
      <c r="G114" s="35">
        <f>ROUND(C114*2.57,2)</f>
        <v>9687.26</v>
      </c>
      <c r="I114" s="27"/>
      <c r="J114" s="27"/>
      <c r="K114" s="27"/>
      <c r="L114" s="27"/>
    </row>
    <row r="115" spans="1:12" ht="18" x14ac:dyDescent="0.3">
      <c r="A115" s="10"/>
      <c r="D115" s="27"/>
    </row>
    <row r="116" spans="1:12" ht="18" x14ac:dyDescent="0.3">
      <c r="A116" s="10"/>
    </row>
    <row r="117" spans="1:12" ht="18.75" customHeight="1" x14ac:dyDescent="0.3">
      <c r="A117" s="10"/>
    </row>
    <row r="118" spans="1:12" ht="18" x14ac:dyDescent="0.3">
      <c r="A118" s="10"/>
    </row>
    <row r="119" spans="1:12" ht="18" x14ac:dyDescent="0.3">
      <c r="A119" s="10"/>
    </row>
    <row r="120" spans="1:12" ht="15.6" x14ac:dyDescent="0.3">
      <c r="A120" s="6"/>
    </row>
  </sheetData>
  <mergeCells count="18">
    <mergeCell ref="E1:G1"/>
    <mergeCell ref="E2:G2"/>
    <mergeCell ref="B14:G14"/>
    <mergeCell ref="B10:G10"/>
    <mergeCell ref="B81:G81"/>
    <mergeCell ref="B5:G5"/>
    <mergeCell ref="E4:G4"/>
    <mergeCell ref="B92:G92"/>
    <mergeCell ref="B12:G12"/>
    <mergeCell ref="B89:G89"/>
    <mergeCell ref="B46:G46"/>
    <mergeCell ref="B63:G63"/>
    <mergeCell ref="B30:G30"/>
    <mergeCell ref="A8:A9"/>
    <mergeCell ref="B8:B9"/>
    <mergeCell ref="C8:C9"/>
    <mergeCell ref="D8:G8"/>
    <mergeCell ref="B86:G86"/>
  </mergeCells>
  <pageMargins left="0.59055118110236227" right="0.19685039370078741" top="0.39370078740157483" bottom="0.19685039370078741" header="0.11811023622047245" footer="0.11811023622047245"/>
  <pageSetup paperSize="9" scale="9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Максименко Ирина Николаевна</cp:lastModifiedBy>
  <cp:lastPrinted>2019-02-08T01:53:33Z</cp:lastPrinted>
  <dcterms:created xsi:type="dcterms:W3CDTF">2017-12-18T07:11:42Z</dcterms:created>
  <dcterms:modified xsi:type="dcterms:W3CDTF">2019-03-26T05:20:17Z</dcterms:modified>
</cp:coreProperties>
</file>